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ecretaria\Desktop\PRESUPUESTO\PRESUPUESTO 2025\"/>
    </mc:Choice>
  </mc:AlternateContent>
  <xr:revisionPtr revIDLastSave="0" documentId="8_{28F06319-ACFA-40C3-AF27-FE787C09EE00}" xr6:coauthVersionLast="47" xr6:coauthVersionMax="47" xr10:uidLastSave="{00000000-0000-0000-0000-000000000000}"/>
  <bookViews>
    <workbookView xWindow="28680" yWindow="-2850" windowWidth="29040" windowHeight="15840" tabRatio="500" activeTab="1" xr2:uid="{00000000-000D-0000-FFFF-FFFF00000000}"/>
  </bookViews>
  <sheets>
    <sheet name="LABORAL FIJO" sheetId="1" r:id="rId1"/>
    <sheet name="FUNCIONARIOS" sheetId="2" r:id="rId2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70" i="1" l="1"/>
  <c r="I164" i="1" l="1"/>
  <c r="I235" i="1"/>
  <c r="H278" i="1"/>
  <c r="G278" i="1"/>
  <c r="F278" i="1"/>
  <c r="J10" i="2"/>
  <c r="J30" i="2"/>
  <c r="J35" i="2"/>
  <c r="I40" i="2"/>
  <c r="H40" i="2"/>
  <c r="G40" i="2"/>
  <c r="B40" i="2"/>
  <c r="D268" i="1" l="1"/>
  <c r="B268" i="1"/>
  <c r="I270" i="1" s="1"/>
  <c r="D273" i="1"/>
  <c r="B263" i="1"/>
  <c r="I265" i="1" s="1"/>
  <c r="D253" i="1"/>
  <c r="B253" i="1"/>
  <c r="I255" i="1" s="1"/>
  <c r="D258" i="1"/>
  <c r="B258" i="1"/>
  <c r="D228" i="1"/>
  <c r="D223" i="1"/>
  <c r="B223" i="1"/>
  <c r="I225" i="1" s="1"/>
  <c r="D218" i="1"/>
  <c r="B218" i="1"/>
  <c r="I220" i="1" s="1"/>
  <c r="D213" i="1"/>
  <c r="B213" i="1"/>
  <c r="I215" i="1" s="1"/>
  <c r="D208" i="1"/>
  <c r="B208" i="1"/>
  <c r="I210" i="1" s="1"/>
  <c r="D203" i="1"/>
  <c r="B203" i="1"/>
  <c r="I205" i="1" s="1"/>
  <c r="D198" i="1"/>
  <c r="B198" i="1"/>
  <c r="I200" i="1" s="1"/>
  <c r="D193" i="1"/>
  <c r="B193" i="1"/>
  <c r="I195" i="1" s="1"/>
  <c r="B228" i="1"/>
  <c r="D188" i="1"/>
  <c r="B188" i="1"/>
  <c r="I190" i="1" s="1"/>
  <c r="D183" i="1"/>
  <c r="B183" i="1"/>
  <c r="D126" i="1"/>
  <c r="B126" i="1"/>
  <c r="I128" i="1" s="1"/>
  <c r="B146" i="1"/>
  <c r="I148" i="1" s="1"/>
  <c r="D136" i="1"/>
  <c r="B136" i="1"/>
  <c r="I138" i="1" s="1"/>
  <c r="D141" i="1"/>
  <c r="B141" i="1"/>
  <c r="I143" i="1" s="1"/>
  <c r="D121" i="1"/>
  <c r="B121" i="1"/>
  <c r="I123" i="1" s="1"/>
  <c r="D96" i="1"/>
  <c r="B96" i="1"/>
  <c r="I98" i="1" s="1"/>
  <c r="I230" i="1" l="1"/>
  <c r="I185" i="1"/>
  <c r="I260" i="1"/>
  <c r="D60" i="1"/>
  <c r="B60" i="1"/>
  <c r="D65" i="1"/>
  <c r="B65" i="1"/>
  <c r="I67" i="1" s="1"/>
  <c r="I62" i="1" l="1"/>
  <c r="B70" i="1"/>
  <c r="I72" i="1" s="1"/>
  <c r="D75" i="1"/>
  <c r="I77" i="1" s="1"/>
  <c r="B75" i="1"/>
  <c r="D80" i="1"/>
  <c r="B80" i="1"/>
  <c r="I82" i="1" s="1"/>
  <c r="D42" i="1"/>
  <c r="B42" i="1"/>
  <c r="D30" i="1"/>
  <c r="B30" i="1"/>
  <c r="I32" i="1" s="1"/>
  <c r="D36" i="1"/>
  <c r="B36" i="1"/>
  <c r="B48" i="1"/>
  <c r="I50" i="1" s="1"/>
  <c r="B24" i="1"/>
  <c r="D24" i="1"/>
  <c r="I25" i="1" l="1"/>
  <c r="I38" i="1"/>
  <c r="I44" i="1"/>
  <c r="B238" i="1"/>
  <c r="I240" i="1" s="1"/>
  <c r="D90" i="1" l="1"/>
  <c r="I93" i="1" s="1"/>
  <c r="D7" i="1" l="1"/>
  <c r="I10" i="1" l="1"/>
  <c r="E19" i="2"/>
  <c r="E40" i="2" s="1"/>
  <c r="C13" i="2"/>
  <c r="J16" i="2" l="1"/>
  <c r="B273" i="1"/>
  <c r="I275" i="1" s="1"/>
  <c r="B248" i="1"/>
  <c r="D178" i="1"/>
  <c r="I180" i="1" s="1"/>
  <c r="D173" i="1"/>
  <c r="I175" i="1" s="1"/>
  <c r="D85" i="1"/>
  <c r="I87" i="1" s="1"/>
  <c r="D54" i="1"/>
  <c r="I57" i="1" s="1"/>
  <c r="D248" i="1" l="1"/>
  <c r="I250" i="1" s="1"/>
  <c r="D167" i="1"/>
  <c r="I169" i="1" s="1"/>
  <c r="D156" i="1"/>
  <c r="I159" i="1" s="1"/>
  <c r="D116" i="1"/>
  <c r="I119" i="1" s="1"/>
  <c r="D111" i="1"/>
  <c r="I113" i="1" s="1"/>
  <c r="D106" i="1"/>
  <c r="I108" i="1" s="1"/>
  <c r="D101" i="1"/>
  <c r="I103" i="1" s="1"/>
  <c r="D19" i="1"/>
  <c r="I20" i="1" s="1"/>
  <c r="D13" i="1" l="1"/>
  <c r="I16" i="1" l="1"/>
  <c r="C24" i="2"/>
  <c r="J25" i="2" s="1"/>
  <c r="F19" i="2"/>
  <c r="F40" i="2" s="1"/>
  <c r="C19" i="2"/>
  <c r="B243" i="1"/>
  <c r="D151" i="1"/>
  <c r="I154" i="1" s="1"/>
  <c r="D131" i="1"/>
  <c r="I134" i="1" s="1"/>
  <c r="D278" i="1" l="1"/>
  <c r="I245" i="1"/>
  <c r="B278" i="1"/>
  <c r="J20" i="2"/>
  <c r="J40" i="2" s="1"/>
  <c r="C40" i="2"/>
  <c r="I278" i="1"/>
</calcChain>
</file>

<file path=xl/sharedStrings.xml><?xml version="1.0" encoding="utf-8"?>
<sst xmlns="http://schemas.openxmlformats.org/spreadsheetml/2006/main" count="435" uniqueCount="211">
  <si>
    <t>CATEGORÍAS</t>
  </si>
  <si>
    <t>S. BASE (14)</t>
  </si>
  <si>
    <t>RESULTADOS</t>
  </si>
  <si>
    <t>RESULTADO</t>
  </si>
  <si>
    <t>PELIGROSAD</t>
  </si>
  <si>
    <t>PLUS</t>
  </si>
  <si>
    <t xml:space="preserve">TOTAL </t>
  </si>
  <si>
    <t>TRIENIOS</t>
  </si>
  <si>
    <t>PENOSIDAD</t>
  </si>
  <si>
    <t>CONVENIO</t>
  </si>
  <si>
    <t>TRANSP.</t>
  </si>
  <si>
    <t>ANUAL</t>
  </si>
  <si>
    <t>TOXICIDAD</t>
  </si>
  <si>
    <t>GRUPO I</t>
  </si>
  <si>
    <t>ASESOR JURIDICO (26)</t>
  </si>
  <si>
    <t>GRUPO II</t>
  </si>
  <si>
    <t>ASISTENTE SOCIAL (18)</t>
  </si>
  <si>
    <t xml:space="preserve">   </t>
  </si>
  <si>
    <t>AEDL (18)</t>
  </si>
  <si>
    <t>GRUPO III</t>
  </si>
  <si>
    <t>DELINEANTE (16)</t>
  </si>
  <si>
    <t>ENCARGADO OBRAS (11)</t>
  </si>
  <si>
    <t>GRUPO IV</t>
  </si>
  <si>
    <t>AUX. ADMVO. (14)</t>
  </si>
  <si>
    <t>AUX. ADMVO.</t>
  </si>
  <si>
    <t>BIBLIOTECA</t>
  </si>
  <si>
    <t>OFICIAL 1ª</t>
  </si>
  <si>
    <t>ELECTRICISTA (11)</t>
  </si>
  <si>
    <t xml:space="preserve">            </t>
  </si>
  <si>
    <t>AGUAS</t>
  </si>
  <si>
    <t>Vacante</t>
  </si>
  <si>
    <t>CONDUCTOR VEHICULOS ESPECIALES (11)</t>
  </si>
  <si>
    <t>CONDUCTOR VEHÍCULOS MUNICIPALES (11)</t>
  </si>
  <si>
    <t>CARPINTERO</t>
  </si>
  <si>
    <t>CAPATAZ SEPULTURERO</t>
  </si>
  <si>
    <r>
      <rPr>
        <b/>
        <u/>
        <sz val="8"/>
        <color rgb="FF000000"/>
        <rFont val="Times New Roman"/>
        <family val="1"/>
        <charset val="1"/>
      </rPr>
      <t>GRUPO V</t>
    </r>
    <r>
      <rPr>
        <sz val="8"/>
        <color rgb="FF000000"/>
        <rFont val="Times New Roman"/>
        <family val="1"/>
        <charset val="1"/>
      </rPr>
      <t xml:space="preserve"> </t>
    </r>
  </si>
  <si>
    <t>CONSERJE (9)</t>
  </si>
  <si>
    <t>PEÓN RECOGIDA BASURAS (9)</t>
  </si>
  <si>
    <t>PEONES (1) LIMPIEZA (9)</t>
  </si>
  <si>
    <t>PEONES (1)</t>
  </si>
  <si>
    <t>JARDINES (9)</t>
  </si>
  <si>
    <t>TOTALES</t>
  </si>
  <si>
    <t>RETRIBUCIONES BÁSICAS</t>
  </si>
  <si>
    <t>RETRIBUCIONES COMPLEMENTARIAS</t>
  </si>
  <si>
    <t>SUELDO</t>
  </si>
  <si>
    <t>PAGAS EXTRAORDINARIAS</t>
  </si>
  <si>
    <t>C. DESTINO</t>
  </si>
  <si>
    <t>C. ESPECÍFICO</t>
  </si>
  <si>
    <t>INDEMIZ. RESIDENCIA</t>
  </si>
  <si>
    <t>JUNIO</t>
  </si>
  <si>
    <t>DICMBRE</t>
  </si>
  <si>
    <t>SECRETARIO INTERVENTOR</t>
  </si>
  <si>
    <t>GRUPO A1, NIVEL 26</t>
  </si>
  <si>
    <t>ADMINISTRATIVO ADM. GRAL. GRUPO C1, NIVEL 16</t>
  </si>
  <si>
    <t>98,27 x 12</t>
  </si>
  <si>
    <t>12 x 1.326,90</t>
  </si>
  <si>
    <t>51,07 x 12</t>
  </si>
  <si>
    <t>835,38 X 6</t>
  </si>
  <si>
    <t>336,17 X 7</t>
  </si>
  <si>
    <t>12 x 1147,35</t>
  </si>
  <si>
    <t>333,21 x 12</t>
  </si>
  <si>
    <t>610,00 X 6</t>
  </si>
  <si>
    <t>16,49 X 7</t>
  </si>
  <si>
    <t>697,98 X 12</t>
  </si>
  <si>
    <t>12 x 861,46</t>
  </si>
  <si>
    <t>472,37 X 6</t>
  </si>
  <si>
    <t>223,43 X 7</t>
  </si>
  <si>
    <t>387,43 X 6</t>
  </si>
  <si>
    <t>243,45 x 12</t>
  </si>
  <si>
    <t>590,64 X 12</t>
  </si>
  <si>
    <t>418,69 X 6</t>
  </si>
  <si>
    <t>183,13 X 7</t>
  </si>
  <si>
    <t>12 x 3170,80</t>
  </si>
  <si>
    <t>506,56 x 14</t>
  </si>
  <si>
    <t>76,32 x 12</t>
  </si>
  <si>
    <t>12 x 1921,49</t>
  </si>
  <si>
    <t>350,76 x 7</t>
  </si>
  <si>
    <t>385,14 x 7</t>
  </si>
  <si>
    <t>320,32 x 14</t>
  </si>
  <si>
    <t>12 x 1434,86</t>
  </si>
  <si>
    <t>272,28 x 7</t>
  </si>
  <si>
    <t>299,49 x 7</t>
  </si>
  <si>
    <t>135,65 x 12</t>
  </si>
  <si>
    <t>12 x 1.434,86</t>
  </si>
  <si>
    <t>150,36 X 1</t>
  </si>
  <si>
    <t>177,57 x 13</t>
  </si>
  <si>
    <t>648,45 x 12</t>
  </si>
  <si>
    <t>693,88 X 6</t>
  </si>
  <si>
    <t>12 x 1.203,48</t>
  </si>
  <si>
    <t>215,62 x 14</t>
  </si>
  <si>
    <t>179,03 x 14</t>
  </si>
  <si>
    <t>253,21 x 12</t>
  </si>
  <si>
    <t>197,32 x 14</t>
  </si>
  <si>
    <t>157,13 x 10</t>
  </si>
  <si>
    <t>177,15 x 4</t>
  </si>
  <si>
    <t>124,12 x 14</t>
  </si>
  <si>
    <t xml:space="preserve">124,13 x 14 </t>
  </si>
  <si>
    <t xml:space="preserve">180,52 x 12 </t>
  </si>
  <si>
    <t>153,74 x 12</t>
  </si>
  <si>
    <t>12 x 1203,48</t>
  </si>
  <si>
    <t>182,48 x 12</t>
  </si>
  <si>
    <t>118,93 x 14</t>
  </si>
  <si>
    <t>218,87 x 14</t>
  </si>
  <si>
    <t>100,23 x 12</t>
  </si>
  <si>
    <t>427,38 x 12</t>
  </si>
  <si>
    <t>43,76 x 14</t>
  </si>
  <si>
    <t>180,51 x 12</t>
  </si>
  <si>
    <t>70,13 x 12</t>
  </si>
  <si>
    <t>159,25 x 14</t>
  </si>
  <si>
    <t>200,42 x 12</t>
  </si>
  <si>
    <t>285,43 x 12</t>
  </si>
  <si>
    <t>157,13 x 9</t>
  </si>
  <si>
    <t>177,15 x 5</t>
  </si>
  <si>
    <t>300,85 x 12</t>
  </si>
  <si>
    <t>161,17 x 12</t>
  </si>
  <si>
    <t>TÉCNICO ADMON. ESPECIAL GRUPO A2, NIVEL 22 (antes de la modificación por el RDL 6/2023 tenía el 18)</t>
  </si>
  <si>
    <t>POLICIA LOCAL. GRUPO C1, NIVEL 18 (antes de la modificación por el RDL 6/2023 tenía el 14)</t>
  </si>
  <si>
    <t>FUNCIONARIOS 2025</t>
  </si>
  <si>
    <t>12 x 1031,77</t>
  </si>
  <si>
    <t>12 x 1031,77 €</t>
  </si>
  <si>
    <t>131,99 X 14</t>
  </si>
  <si>
    <t>12 x 993,94 €</t>
  </si>
  <si>
    <r>
      <rPr>
        <sz val="8"/>
        <rFont val="Times New Roman"/>
        <family val="1"/>
      </rPr>
      <t>16,66 x 14</t>
    </r>
    <r>
      <rPr>
        <b/>
        <sz val="8"/>
        <rFont val="Times New Roman"/>
        <family val="1"/>
        <charset val="1"/>
      </rPr>
      <t xml:space="preserve">  </t>
    </r>
  </si>
  <si>
    <t>48,23 x 12</t>
  </si>
  <si>
    <t>12 x 985,81</t>
  </si>
  <si>
    <t>2 x 985,81</t>
  </si>
  <si>
    <t>48,82 x 12</t>
  </si>
  <si>
    <t>2 x 3404,09</t>
  </si>
  <si>
    <t xml:space="preserve">Dif. 2 x 233,29 </t>
  </si>
  <si>
    <t>2 x 2170,46</t>
  </si>
  <si>
    <t>Dif: 2 x 248,97</t>
  </si>
  <si>
    <t>2 x 1542,42</t>
  </si>
  <si>
    <t>Dif: 2 x 107,56</t>
  </si>
  <si>
    <t>2 x 1434,86</t>
  </si>
  <si>
    <t>2 x 1301,93</t>
  </si>
  <si>
    <t>Dif: 2 x 98,45</t>
  </si>
  <si>
    <t>2 x 1310,15</t>
  </si>
  <si>
    <t>Dif: 2 x 106,67 €</t>
  </si>
  <si>
    <r>
      <t xml:space="preserve">Personal Laboral Fijo </t>
    </r>
    <r>
      <rPr>
        <sz val="8"/>
        <rFont val="Calibri"/>
        <family val="2"/>
        <charset val="1"/>
      </rPr>
      <t>2025</t>
    </r>
  </si>
  <si>
    <t>2 x 1309,1</t>
  </si>
  <si>
    <t>Dif: 2 x 105,62 €</t>
  </si>
  <si>
    <t>2 x 1104,48</t>
  </si>
  <si>
    <t>Dif: 2 x 72,71</t>
  </si>
  <si>
    <t xml:space="preserve">2 x 1031,77 </t>
  </si>
  <si>
    <t xml:space="preserve">2 x 993,94 </t>
  </si>
  <si>
    <t>12 x 1.921,49</t>
  </si>
  <si>
    <t xml:space="preserve">226,62 x 11 </t>
  </si>
  <si>
    <t>261 x 3</t>
  </si>
  <si>
    <t>75,54 x 12</t>
  </si>
  <si>
    <t>252,34 x 14</t>
  </si>
  <si>
    <t>184,15 x 14</t>
  </si>
  <si>
    <t>197,42 x 14</t>
  </si>
  <si>
    <t>135,86 x 12</t>
  </si>
  <si>
    <t xml:space="preserve">171,27 x 14 </t>
  </si>
  <si>
    <r>
      <rPr>
        <sz val="8"/>
        <color rgb="FF000000"/>
        <rFont val="Times New Roman"/>
        <family val="1"/>
      </rPr>
      <t xml:space="preserve">AUX ADM. </t>
    </r>
    <r>
      <rPr>
        <b/>
        <sz val="8"/>
        <color rgb="FF000000"/>
        <rFont val="Times New Roman"/>
        <family val="1"/>
        <charset val="1"/>
      </rPr>
      <t xml:space="preserve">         Siudys Vanessa Armas López</t>
    </r>
  </si>
  <si>
    <t xml:space="preserve">65,64 x 14 </t>
  </si>
  <si>
    <t>MECÁNICO</t>
  </si>
  <si>
    <t>153,85 x 12</t>
  </si>
  <si>
    <t>OFICIAL 2ª</t>
  </si>
  <si>
    <t xml:space="preserve">177,96 x 10 </t>
  </si>
  <si>
    <t>197,98 x 4</t>
  </si>
  <si>
    <t>149,67 x 12</t>
  </si>
  <si>
    <t xml:space="preserve">175,45 x 14 </t>
  </si>
  <si>
    <t>CONDUCTOR CENTRO DE DÍA</t>
  </si>
  <si>
    <t>35,07 x 12</t>
  </si>
  <si>
    <t>76, 32 x 12</t>
  </si>
  <si>
    <t>OFICIAL 1ª ALBAÑIL</t>
  </si>
  <si>
    <t>152,49 x 14</t>
  </si>
  <si>
    <t>GEROCULTOR CENTRO DE DÍA</t>
  </si>
  <si>
    <t>66,64 x 14</t>
  </si>
  <si>
    <t>993,94 x 12</t>
  </si>
  <si>
    <t>83,80 x 14</t>
  </si>
  <si>
    <t>49,98 x 14</t>
  </si>
  <si>
    <t>33,32 x 14</t>
  </si>
  <si>
    <t>33,32 x 3</t>
  </si>
  <si>
    <t>48,56 x 11</t>
  </si>
  <si>
    <t>33,32 x 12</t>
  </si>
  <si>
    <t>48,56 x 2</t>
  </si>
  <si>
    <r>
      <rPr>
        <sz val="8"/>
        <rFont val="Times New Roman"/>
        <family val="1"/>
      </rPr>
      <t>118,93 x 14</t>
    </r>
    <r>
      <rPr>
        <b/>
        <sz val="8"/>
        <rFont val="Times New Roman"/>
        <family val="1"/>
        <charset val="1"/>
      </rPr>
      <t xml:space="preserve">  </t>
    </r>
  </si>
  <si>
    <r>
      <rPr>
        <sz val="8"/>
        <rFont val="Times New Roman"/>
        <family val="1"/>
      </rPr>
      <t>126,10 x 14</t>
    </r>
    <r>
      <rPr>
        <b/>
        <sz val="8"/>
        <rFont val="Times New Roman"/>
        <family val="1"/>
        <charset val="1"/>
      </rPr>
      <t xml:space="preserve">  </t>
    </r>
  </si>
  <si>
    <t>PEÓN MANTENIMIENTO CASA DE LA CULTURA</t>
  </si>
  <si>
    <t>12 x 515,89 €</t>
  </si>
  <si>
    <r>
      <rPr>
        <sz val="8"/>
        <rFont val="Times New Roman"/>
        <family val="1"/>
      </rPr>
      <t>70,50 x 14</t>
    </r>
    <r>
      <rPr>
        <b/>
        <sz val="8"/>
        <rFont val="Times New Roman"/>
        <family val="1"/>
        <charset val="1"/>
      </rPr>
      <t xml:space="preserve">  </t>
    </r>
  </si>
  <si>
    <t>91,24 x 12</t>
  </si>
  <si>
    <t>38,16 x 12</t>
  </si>
  <si>
    <t>PEÓN CENTRO DE DÍA</t>
  </si>
  <si>
    <t xml:space="preserve">2 x 1921,49 </t>
  </si>
  <si>
    <t>2 x 1.921,49</t>
  </si>
  <si>
    <t>2 x 1.203,48</t>
  </si>
  <si>
    <t>993,94 x 2</t>
  </si>
  <si>
    <t xml:space="preserve">2 x 515,89 </t>
  </si>
  <si>
    <r>
      <rPr>
        <sz val="8"/>
        <rFont val="Times New Roman"/>
        <family val="1"/>
      </rPr>
      <t>131,90 x 14</t>
    </r>
    <r>
      <rPr>
        <b/>
        <sz val="8"/>
        <rFont val="Times New Roman"/>
        <family val="1"/>
        <charset val="1"/>
      </rPr>
      <t xml:space="preserve">  </t>
    </r>
  </si>
  <si>
    <t>151,08 x 4</t>
  </si>
  <si>
    <t xml:space="preserve">185,46 x 10 </t>
  </si>
  <si>
    <t>46,41 x 14</t>
  </si>
  <si>
    <t xml:space="preserve">49,99 x 14 </t>
  </si>
  <si>
    <t>49,98 x 8</t>
  </si>
  <si>
    <t>65,22 x 6</t>
  </si>
  <si>
    <t>33,32x14</t>
  </si>
  <si>
    <t>135,86x12</t>
  </si>
  <si>
    <t>135,65x12</t>
  </si>
  <si>
    <t xml:space="preserve">ARQUITECTO TÉCNICO          </t>
  </si>
  <si>
    <t xml:space="preserve">TRABAJADORA SOCIAL              </t>
  </si>
  <si>
    <t xml:space="preserve">ARQUITECTO TÉCNICO         </t>
  </si>
  <si>
    <t xml:space="preserve">DIRECTORA ESCUELA INFANTIL            </t>
  </si>
  <si>
    <t xml:space="preserve">GEROCULTOA CENTRO DE DÍA     </t>
  </si>
  <si>
    <r>
      <rPr>
        <sz val="8"/>
        <color rgb="FF000000"/>
        <rFont val="Times New Roman"/>
        <family val="1"/>
      </rPr>
      <t xml:space="preserve">PROFESOR DE MÚSICA </t>
    </r>
    <r>
      <rPr>
        <b/>
        <sz val="8"/>
        <color rgb="FF000000"/>
        <rFont val="Times New Roman"/>
        <family val="1"/>
        <charset val="1"/>
      </rPr>
      <t xml:space="preserve">           </t>
    </r>
  </si>
  <si>
    <r>
      <rPr>
        <sz val="8"/>
        <color rgb="FF000000"/>
        <rFont val="Times New Roman"/>
        <family val="1"/>
      </rPr>
      <t>ADMINISTRATIVO</t>
    </r>
    <r>
      <rPr>
        <b/>
        <sz val="8"/>
        <color rgb="FF000000"/>
        <rFont val="Times New Roman"/>
        <family val="1"/>
        <charset val="1"/>
      </rPr>
      <t xml:space="preserve">            </t>
    </r>
  </si>
  <si>
    <r>
      <rPr>
        <sz val="8"/>
        <color rgb="FF000000"/>
        <rFont val="Times New Roman"/>
        <family val="1"/>
      </rPr>
      <t>EDUCADORA INFANTIL</t>
    </r>
    <r>
      <rPr>
        <b/>
        <sz val="8"/>
        <color rgb="FF000000"/>
        <rFont val="Times New Roman"/>
        <family val="1"/>
        <charset val="1"/>
      </rPr>
      <t xml:space="preserve">     </t>
    </r>
  </si>
  <si>
    <r>
      <rPr>
        <sz val="8"/>
        <color rgb="FF000000"/>
        <rFont val="Times New Roman"/>
        <family val="1"/>
      </rPr>
      <t xml:space="preserve">EDUCADORA INFANTIL </t>
    </r>
    <r>
      <rPr>
        <b/>
        <sz val="8"/>
        <color rgb="FF000000"/>
        <rFont val="Times New Roman"/>
        <family val="1"/>
        <charset val="1"/>
      </rPr>
      <t xml:space="preserve">        </t>
    </r>
  </si>
  <si>
    <r>
      <rPr>
        <sz val="8"/>
        <color rgb="FF000000"/>
        <rFont val="Times New Roman"/>
        <family val="1"/>
      </rPr>
      <t>DELINENANTE</t>
    </r>
    <r>
      <rPr>
        <b/>
        <sz val="8"/>
        <color rgb="FF000000"/>
        <rFont val="Times New Roman"/>
        <family val="1"/>
        <charset val="1"/>
      </rPr>
      <t xml:space="preserve">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</si>
</sst>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_-* #,##0.00&quot; €&quot;_-;\-* #,##0.00&quot; €&quot;_-;_-* \-??&quot; €&quot;_-;_-@_-"/>
    <numFmt numFmtId="165" formatCode="_-* #,##0.00\ [$€-C0A]_-;\-* #,##0.00\ [$€-C0A]_-;_-* \-??\ [$€-C0A]_-;_-@_-"/>
    <numFmt numFmtId="166" formatCode="#,##0.00&quot; €&quot;;[Red]\-#,##0.00&quot; €&quot;"/>
  </numFmts>
  <fonts count="32" x14ac:knownFonts="1">
    <font>
      <sz val="11"/>
      <color rgb="FF000000"/>
      <name val="Calibri"/>
      <family val="2"/>
      <charset val="1"/>
    </font>
    <font>
      <b/>
      <u/>
      <sz val="8"/>
      <color rgb="FF000000"/>
      <name val="Times New Roman"/>
      <family val="1"/>
      <charset val="1"/>
    </font>
    <font>
      <sz val="8"/>
      <color rgb="FF000000"/>
      <name val="Calibri"/>
      <family val="2"/>
      <charset val="1"/>
    </font>
    <font>
      <sz val="8"/>
      <color rgb="FF000000"/>
      <name val="Times New Roman"/>
      <family val="1"/>
      <charset val="1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sz val="8"/>
      <name val="Calibri"/>
      <family val="2"/>
      <charset val="1"/>
    </font>
    <font>
      <b/>
      <sz val="8"/>
      <color rgb="FF000000"/>
      <name val="Times New Roman"/>
      <family val="1"/>
      <charset val="1"/>
    </font>
    <font>
      <b/>
      <u/>
      <sz val="8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color rgb="FF000000"/>
      <name val="Times New Roman"/>
      <family val="1"/>
      <charset val="1"/>
    </font>
    <font>
      <sz val="11"/>
      <name val="Calibri"/>
      <family val="2"/>
      <charset val="1"/>
    </font>
    <font>
      <b/>
      <sz val="10"/>
      <color rgb="FF000000"/>
      <name val="Times New Roman"/>
      <family val="1"/>
      <charset val="1"/>
    </font>
    <font>
      <sz val="11"/>
      <color rgb="FF000000"/>
      <name val="Calibri"/>
      <family val="2"/>
      <charset val="1"/>
    </font>
    <font>
      <b/>
      <sz val="8"/>
      <name val="Calibri"/>
      <family val="2"/>
      <charset val="1"/>
    </font>
    <font>
      <sz val="8"/>
      <name val="Times New Roman"/>
      <family val="1"/>
    </font>
    <font>
      <sz val="8"/>
      <color rgb="FFFF0000"/>
      <name val="Times New Roman"/>
      <family val="1"/>
      <charset val="1"/>
    </font>
    <font>
      <sz val="11"/>
      <color rgb="FFFF0000"/>
      <name val="Calibri"/>
      <family val="2"/>
      <charset val="1"/>
    </font>
    <font>
      <b/>
      <sz val="8"/>
      <color rgb="FFFF0000"/>
      <name val="Times New Roman"/>
      <family val="1"/>
      <charset val="1"/>
    </font>
    <font>
      <sz val="8"/>
      <color rgb="FFFF0000"/>
      <name val="Calibri"/>
      <family val="2"/>
      <charset val="1"/>
    </font>
    <font>
      <b/>
      <sz val="8"/>
      <name val="Times New Roman"/>
      <family val="1"/>
    </font>
    <font>
      <sz val="8"/>
      <color rgb="FF000000"/>
      <name val="Calibri"/>
      <family val="2"/>
    </font>
    <font>
      <b/>
      <sz val="8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FF0000"/>
      <name val="Times New Roman"/>
      <family val="1"/>
    </font>
    <font>
      <sz val="8"/>
      <color rgb="FFFF0000"/>
      <name val="Calibri"/>
      <family val="2"/>
    </font>
    <font>
      <b/>
      <sz val="8"/>
      <color rgb="FF00000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164" fontId="16" fillId="0" borderId="0" applyBorder="0" applyProtection="0"/>
  </cellStyleXfs>
  <cellXfs count="252">
    <xf numFmtId="0" fontId="0" fillId="0" borderId="0" xfId="0"/>
    <xf numFmtId="165" fontId="7" fillId="0" borderId="2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top" wrapText="1"/>
    </xf>
    <xf numFmtId="164" fontId="4" fillId="0" borderId="5" xfId="1" applyFont="1" applyBorder="1" applyAlignment="1" applyProtection="1">
      <alignment horizontal="right" vertical="center" wrapText="1"/>
    </xf>
    <xf numFmtId="165" fontId="4" fillId="0" borderId="5" xfId="1" applyNumberFormat="1" applyFont="1" applyBorder="1" applyAlignment="1" applyProtection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165" fontId="4" fillId="0" borderId="5" xfId="0" applyNumberFormat="1" applyFont="1" applyBorder="1" applyAlignment="1">
      <alignment horizontal="right" vertical="center" wrapText="1"/>
    </xf>
    <xf numFmtId="165" fontId="5" fillId="0" borderId="5" xfId="0" applyNumberFormat="1" applyFont="1" applyBorder="1" applyAlignment="1">
      <alignment horizontal="right" vertical="center" wrapText="1"/>
    </xf>
    <xf numFmtId="165" fontId="5" fillId="0" borderId="5" xfId="1" applyNumberFormat="1" applyFont="1" applyBorder="1" applyAlignment="1" applyProtection="1">
      <alignment horizontal="right" vertical="center" wrapText="1"/>
    </xf>
    <xf numFmtId="164" fontId="5" fillId="0" borderId="5" xfId="1" applyFont="1" applyBorder="1" applyAlignment="1" applyProtection="1">
      <alignment horizontal="right" vertical="center" wrapText="1"/>
    </xf>
    <xf numFmtId="165" fontId="5" fillId="0" borderId="5" xfId="0" applyNumberFormat="1" applyFont="1" applyBorder="1" applyAlignment="1">
      <alignment horizontal="right" vertical="top" wrapText="1"/>
    </xf>
    <xf numFmtId="0" fontId="3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top" wrapText="1"/>
    </xf>
    <xf numFmtId="165" fontId="6" fillId="0" borderId="5" xfId="0" applyNumberFormat="1" applyFont="1" applyBorder="1" applyAlignment="1">
      <alignment vertical="top" wrapText="1"/>
    </xf>
    <xf numFmtId="0" fontId="7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top" wrapText="1"/>
    </xf>
    <xf numFmtId="165" fontId="6" fillId="0" borderId="11" xfId="0" applyNumberFormat="1" applyFont="1" applyBorder="1" applyAlignment="1">
      <alignment vertical="top" wrapText="1"/>
    </xf>
    <xf numFmtId="164" fontId="4" fillId="0" borderId="13" xfId="1" applyFont="1" applyBorder="1" applyAlignment="1" applyProtection="1">
      <alignment horizontal="right" vertical="center" wrapText="1"/>
    </xf>
    <xf numFmtId="165" fontId="4" fillId="0" borderId="14" xfId="1" applyNumberFormat="1" applyFont="1" applyBorder="1" applyAlignment="1" applyProtection="1">
      <alignment horizontal="right" vertical="center" wrapText="1"/>
    </xf>
    <xf numFmtId="165" fontId="4" fillId="0" borderId="13" xfId="1" applyNumberFormat="1" applyFont="1" applyBorder="1" applyAlignment="1" applyProtection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 vertical="center" wrapText="1"/>
    </xf>
    <xf numFmtId="165" fontId="4" fillId="0" borderId="13" xfId="0" applyNumberFormat="1" applyFont="1" applyBorder="1" applyAlignment="1">
      <alignment horizontal="right" vertical="center" wrapText="1"/>
    </xf>
    <xf numFmtId="165" fontId="5" fillId="0" borderId="13" xfId="0" applyNumberFormat="1" applyFont="1" applyBorder="1" applyAlignment="1">
      <alignment horizontal="right" vertical="center" wrapText="1"/>
    </xf>
    <xf numFmtId="165" fontId="5" fillId="0" borderId="15" xfId="1" applyNumberFormat="1" applyFont="1" applyBorder="1" applyAlignment="1" applyProtection="1">
      <alignment horizontal="right" vertical="center" wrapText="1"/>
    </xf>
    <xf numFmtId="0" fontId="5" fillId="0" borderId="15" xfId="0" applyFont="1" applyBorder="1" applyAlignment="1">
      <alignment horizontal="right" vertical="center" wrapText="1"/>
    </xf>
    <xf numFmtId="165" fontId="5" fillId="0" borderId="1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0" fontId="6" fillId="0" borderId="15" xfId="0" applyFont="1" applyBorder="1" applyAlignment="1">
      <alignment vertical="top" wrapText="1"/>
    </xf>
    <xf numFmtId="0" fontId="7" fillId="0" borderId="5" xfId="0" applyFont="1" applyBorder="1" applyAlignment="1">
      <alignment horizontal="center" vertical="center" wrapText="1"/>
    </xf>
    <xf numFmtId="165" fontId="6" fillId="0" borderId="15" xfId="0" applyNumberFormat="1" applyFont="1" applyBorder="1" applyAlignment="1">
      <alignment vertical="top" wrapText="1"/>
    </xf>
    <xf numFmtId="0" fontId="5" fillId="0" borderId="5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165" fontId="5" fillId="0" borderId="11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165" fontId="5" fillId="0" borderId="16" xfId="0" applyNumberFormat="1" applyFont="1" applyBorder="1" applyAlignment="1">
      <alignment horizontal="right" vertical="center" wrapText="1"/>
    </xf>
    <xf numFmtId="165" fontId="5" fillId="0" borderId="17" xfId="0" applyNumberFormat="1" applyFont="1" applyBorder="1" applyAlignment="1">
      <alignment horizontal="right" vertical="center" wrapText="1"/>
    </xf>
    <xf numFmtId="165" fontId="6" fillId="0" borderId="17" xfId="0" applyNumberFormat="1" applyFont="1" applyBorder="1" applyAlignment="1">
      <alignment vertical="top" wrapText="1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5" xfId="0" applyFont="1" applyBorder="1"/>
    <xf numFmtId="0" fontId="5" fillId="0" borderId="11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top" wrapText="1"/>
    </xf>
    <xf numFmtId="0" fontId="7" fillId="0" borderId="15" xfId="0" applyFont="1" applyBorder="1" applyAlignment="1">
      <alignment horizontal="center" vertical="center" wrapText="1"/>
    </xf>
    <xf numFmtId="164" fontId="5" fillId="0" borderId="13" xfId="1" applyFont="1" applyBorder="1" applyAlignment="1" applyProtection="1">
      <alignment horizontal="right" vertical="center" wrapText="1"/>
    </xf>
    <xf numFmtId="165" fontId="6" fillId="0" borderId="5" xfId="0" applyNumberFormat="1" applyFont="1" applyBorder="1"/>
    <xf numFmtId="0" fontId="7" fillId="0" borderId="11" xfId="0" applyFont="1" applyBorder="1" applyAlignment="1">
      <alignment horizontal="center" vertical="center" wrapText="1"/>
    </xf>
    <xf numFmtId="165" fontId="5" fillId="0" borderId="13" xfId="1" applyNumberFormat="1" applyFont="1" applyBorder="1" applyAlignment="1" applyProtection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right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164" fontId="10" fillId="0" borderId="0" xfId="0" applyNumberFormat="1" applyFont="1"/>
    <xf numFmtId="165" fontId="10" fillId="0" borderId="0" xfId="0" applyNumberFormat="1" applyFont="1"/>
    <xf numFmtId="165" fontId="0" fillId="0" borderId="0" xfId="0" applyNumberFormat="1"/>
    <xf numFmtId="0" fontId="11" fillId="0" borderId="0" xfId="0" applyFont="1"/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vertical="top" wrapText="1"/>
    </xf>
    <xf numFmtId="0" fontId="3" fillId="0" borderId="27" xfId="0" applyFont="1" applyBorder="1" applyAlignment="1">
      <alignment vertical="center" wrapText="1"/>
    </xf>
    <xf numFmtId="0" fontId="0" fillId="0" borderId="28" xfId="0" applyBorder="1" applyAlignment="1">
      <alignment vertical="top" wrapText="1"/>
    </xf>
    <xf numFmtId="0" fontId="13" fillId="0" borderId="23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top" wrapText="1"/>
    </xf>
    <xf numFmtId="165" fontId="14" fillId="0" borderId="5" xfId="0" applyNumberFormat="1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165" fontId="14" fillId="0" borderId="11" xfId="0" applyNumberFormat="1" applyFont="1" applyBorder="1" applyAlignment="1">
      <alignment vertical="top" wrapText="1"/>
    </xf>
    <xf numFmtId="0" fontId="15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7" fillId="0" borderId="12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top" wrapText="1"/>
    </xf>
    <xf numFmtId="0" fontId="7" fillId="0" borderId="1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65" fontId="7" fillId="0" borderId="20" xfId="0" applyNumberFormat="1" applyFont="1" applyBorder="1" applyAlignment="1">
      <alignment horizontal="center" vertical="center"/>
    </xf>
    <xf numFmtId="0" fontId="6" fillId="0" borderId="0" xfId="0" applyFont="1"/>
    <xf numFmtId="0" fontId="17" fillId="0" borderId="0" xfId="0" applyFont="1"/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164" fontId="4" fillId="0" borderId="13" xfId="1" applyFont="1" applyBorder="1" applyAlignment="1" applyProtection="1">
      <alignment horizontal="center" vertical="center" wrapText="1"/>
    </xf>
    <xf numFmtId="0" fontId="18" fillId="0" borderId="5" xfId="0" applyFont="1" applyBorder="1" applyAlignment="1">
      <alignment horizontal="right" vertical="center" wrapText="1"/>
    </xf>
    <xf numFmtId="165" fontId="4" fillId="0" borderId="17" xfId="0" applyNumberFormat="1" applyFont="1" applyBorder="1" applyAlignment="1">
      <alignment horizontal="righ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5" xfId="0" applyNumberFormat="1" applyFont="1" applyBorder="1" applyAlignment="1">
      <alignment horizontal="right" vertical="center" wrapText="1"/>
    </xf>
    <xf numFmtId="4" fontId="4" fillId="0" borderId="5" xfId="0" applyNumberFormat="1" applyFont="1" applyBorder="1"/>
    <xf numFmtId="0" fontId="19" fillId="0" borderId="11" xfId="0" applyFont="1" applyBorder="1" applyAlignment="1">
      <alignment horizontal="right" vertical="center" wrapText="1"/>
    </xf>
    <xf numFmtId="0" fontId="20" fillId="0" borderId="11" xfId="0" applyFont="1" applyBorder="1" applyAlignment="1">
      <alignment vertical="top" wrapText="1"/>
    </xf>
    <xf numFmtId="165" fontId="20" fillId="0" borderId="11" xfId="0" applyNumberFormat="1" applyFont="1" applyBorder="1" applyAlignment="1">
      <alignment vertical="top" wrapText="1"/>
    </xf>
    <xf numFmtId="0" fontId="6" fillId="0" borderId="11" xfId="0" applyFont="1" applyBorder="1" applyAlignment="1">
      <alignment horizontal="right" vertical="top" wrapText="1"/>
    </xf>
    <xf numFmtId="165" fontId="4" fillId="0" borderId="3" xfId="0" applyNumberFormat="1" applyFont="1" applyBorder="1" applyAlignment="1">
      <alignment horizontal="right" vertical="center" wrapText="1"/>
    </xf>
    <xf numFmtId="165" fontId="4" fillId="0" borderId="7" xfId="0" applyNumberFormat="1" applyFont="1" applyBorder="1" applyAlignment="1">
      <alignment horizontal="right" vertical="center" wrapText="1"/>
    </xf>
    <xf numFmtId="166" fontId="4" fillId="0" borderId="13" xfId="1" applyNumberFormat="1" applyFont="1" applyBorder="1" applyAlignment="1" applyProtection="1">
      <alignment horizontal="right" vertical="center" wrapText="1"/>
    </xf>
    <xf numFmtId="0" fontId="19" fillId="0" borderId="5" xfId="0" applyFont="1" applyBorder="1" applyAlignment="1">
      <alignment horizontal="right" vertical="center" wrapText="1"/>
    </xf>
    <xf numFmtId="0" fontId="20" fillId="0" borderId="5" xfId="0" applyFont="1" applyBorder="1" applyAlignment="1">
      <alignment vertical="top" wrapText="1"/>
    </xf>
    <xf numFmtId="165" fontId="21" fillId="0" borderId="5" xfId="0" applyNumberFormat="1" applyFont="1" applyBorder="1" applyAlignment="1">
      <alignment horizontal="right" vertical="center" wrapText="1"/>
    </xf>
    <xf numFmtId="165" fontId="19" fillId="0" borderId="5" xfId="0" applyNumberFormat="1" applyFont="1" applyBorder="1" applyAlignment="1">
      <alignment horizontal="right" vertical="center" wrapText="1"/>
    </xf>
    <xf numFmtId="165" fontId="20" fillId="0" borderId="5" xfId="0" applyNumberFormat="1" applyFont="1" applyBorder="1" applyAlignment="1">
      <alignment vertical="top" wrapText="1"/>
    </xf>
    <xf numFmtId="165" fontId="21" fillId="0" borderId="13" xfId="1" applyNumberFormat="1" applyFont="1" applyBorder="1" applyAlignment="1" applyProtection="1">
      <alignment horizontal="right" vertical="center" wrapText="1"/>
    </xf>
    <xf numFmtId="165" fontId="19" fillId="0" borderId="15" xfId="0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vertical="top" wrapText="1"/>
    </xf>
    <xf numFmtId="0" fontId="21" fillId="0" borderId="5" xfId="0" applyFont="1" applyBorder="1" applyAlignment="1">
      <alignment horizontal="right" vertical="center" wrapText="1"/>
    </xf>
    <xf numFmtId="165" fontId="22" fillId="0" borderId="5" xfId="0" applyNumberFormat="1" applyFont="1" applyBorder="1" applyAlignment="1">
      <alignment vertical="top" wrapText="1"/>
    </xf>
    <xf numFmtId="165" fontId="19" fillId="0" borderId="5" xfId="0" applyNumberFormat="1" applyFont="1" applyBorder="1" applyAlignment="1">
      <alignment vertical="top" wrapText="1"/>
    </xf>
    <xf numFmtId="165" fontId="19" fillId="0" borderId="13" xfId="0" applyNumberFormat="1" applyFont="1" applyBorder="1" applyAlignment="1">
      <alignment horizontal="right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164" fontId="23" fillId="0" borderId="13" xfId="1" applyFont="1" applyBorder="1" applyAlignment="1" applyProtection="1">
      <alignment horizontal="right" vertical="center" wrapText="1"/>
    </xf>
    <xf numFmtId="0" fontId="5" fillId="0" borderId="5" xfId="0" applyFont="1" applyBorder="1" applyAlignment="1">
      <alignment horizontal="right"/>
    </xf>
    <xf numFmtId="0" fontId="4" fillId="0" borderId="13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right" vertical="center" wrapText="1"/>
    </xf>
    <xf numFmtId="165" fontId="18" fillId="0" borderId="5" xfId="0" applyNumberFormat="1" applyFont="1" applyBorder="1" applyAlignment="1">
      <alignment horizontal="right" vertical="center" wrapText="1"/>
    </xf>
    <xf numFmtId="164" fontId="4" fillId="2" borderId="13" xfId="1" applyFont="1" applyFill="1" applyBorder="1" applyAlignment="1" applyProtection="1">
      <alignment horizontal="right" vertical="center" wrapText="1"/>
    </xf>
    <xf numFmtId="165" fontId="4" fillId="2" borderId="13" xfId="1" applyNumberFormat="1" applyFont="1" applyFill="1" applyBorder="1" applyAlignment="1" applyProtection="1">
      <alignment horizontal="right" vertical="center" wrapText="1"/>
    </xf>
    <xf numFmtId="164" fontId="5" fillId="2" borderId="13" xfId="1" applyFont="1" applyFill="1" applyBorder="1" applyAlignment="1" applyProtection="1">
      <alignment horizontal="right" vertical="center" wrapText="1"/>
    </xf>
    <xf numFmtId="165" fontId="5" fillId="2" borderId="13" xfId="1" applyNumberFormat="1" applyFont="1" applyFill="1" applyBorder="1" applyAlignment="1" applyProtection="1">
      <alignment horizontal="right" vertical="center" wrapText="1"/>
    </xf>
    <xf numFmtId="165" fontId="4" fillId="2" borderId="13" xfId="0" applyNumberFormat="1" applyFont="1" applyFill="1" applyBorder="1" applyAlignment="1">
      <alignment horizontal="right" vertical="center" wrapText="1"/>
    </xf>
    <xf numFmtId="165" fontId="5" fillId="2" borderId="13" xfId="0" applyNumberFormat="1" applyFont="1" applyFill="1" applyBorder="1" applyAlignment="1">
      <alignment horizontal="right" vertical="center" wrapText="1"/>
    </xf>
    <xf numFmtId="164" fontId="5" fillId="2" borderId="5" xfId="1" applyFont="1" applyFill="1" applyBorder="1" applyAlignment="1" applyProtection="1">
      <alignment horizontal="right" vertical="center" wrapText="1"/>
    </xf>
    <xf numFmtId="165" fontId="5" fillId="2" borderId="5" xfId="1" applyNumberFormat="1" applyFont="1" applyFill="1" applyBorder="1" applyAlignment="1" applyProtection="1">
      <alignment horizontal="right" vertical="center" wrapText="1"/>
    </xf>
    <xf numFmtId="164" fontId="4" fillId="2" borderId="5" xfId="1" applyFont="1" applyFill="1" applyBorder="1" applyAlignment="1" applyProtection="1">
      <alignment horizontal="right" vertical="center" wrapText="1"/>
    </xf>
    <xf numFmtId="165" fontId="4" fillId="2" borderId="5" xfId="0" applyNumberFormat="1" applyFont="1" applyFill="1" applyBorder="1" applyAlignment="1">
      <alignment horizontal="right" vertical="center" wrapText="1"/>
    </xf>
    <xf numFmtId="165" fontId="5" fillId="2" borderId="5" xfId="0" applyNumberFormat="1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right" vertical="center" wrapText="1"/>
    </xf>
    <xf numFmtId="0" fontId="4" fillId="2" borderId="5" xfId="0" applyFont="1" applyFill="1" applyBorder="1" applyAlignment="1">
      <alignment horizontal="right" vertical="center" wrapText="1"/>
    </xf>
    <xf numFmtId="165" fontId="5" fillId="2" borderId="5" xfId="0" applyNumberFormat="1" applyFont="1" applyFill="1" applyBorder="1" applyAlignment="1">
      <alignment horizontal="right" vertical="top" wrapText="1"/>
    </xf>
    <xf numFmtId="0" fontId="5" fillId="2" borderId="5" xfId="0" applyFont="1" applyFill="1" applyBorder="1" applyAlignment="1">
      <alignment horizontal="center" vertical="center" wrapText="1"/>
    </xf>
    <xf numFmtId="165" fontId="5" fillId="2" borderId="5" xfId="0" applyNumberFormat="1" applyFont="1" applyFill="1" applyBorder="1" applyAlignment="1">
      <alignment vertical="top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right" vertical="top" wrapText="1"/>
    </xf>
    <xf numFmtId="0" fontId="6" fillId="2" borderId="5" xfId="0" applyFont="1" applyFill="1" applyBorder="1" applyAlignment="1">
      <alignment vertical="top" wrapText="1"/>
    </xf>
    <xf numFmtId="165" fontId="6" fillId="2" borderId="5" xfId="0" applyNumberFormat="1" applyFont="1" applyFill="1" applyBorder="1" applyAlignment="1">
      <alignment vertical="top" wrapText="1"/>
    </xf>
    <xf numFmtId="0" fontId="5" fillId="2" borderId="1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vertical="top" wrapText="1"/>
    </xf>
    <xf numFmtId="0" fontId="5" fillId="2" borderId="11" xfId="0" applyFont="1" applyFill="1" applyBorder="1" applyAlignment="1">
      <alignment horizontal="right" vertical="top" wrapText="1"/>
    </xf>
    <xf numFmtId="165" fontId="5" fillId="2" borderId="11" xfId="0" applyNumberFormat="1" applyFont="1" applyFill="1" applyBorder="1" applyAlignment="1">
      <alignment vertical="top" wrapText="1"/>
    </xf>
    <xf numFmtId="165" fontId="6" fillId="2" borderId="11" xfId="0" applyNumberFormat="1" applyFont="1" applyFill="1" applyBorder="1" applyAlignment="1">
      <alignment vertical="top" wrapText="1"/>
    </xf>
    <xf numFmtId="0" fontId="6" fillId="0" borderId="5" xfId="0" applyFont="1" applyBorder="1" applyAlignment="1">
      <alignment horizontal="right" vertical="top" wrapText="1"/>
    </xf>
    <xf numFmtId="165" fontId="6" fillId="0" borderId="5" xfId="0" applyNumberFormat="1" applyFont="1" applyBorder="1" applyAlignment="1">
      <alignment horizontal="right" vertical="top" wrapText="1"/>
    </xf>
    <xf numFmtId="165" fontId="23" fillId="0" borderId="5" xfId="0" applyNumberFormat="1" applyFont="1" applyBorder="1" applyAlignment="1">
      <alignment vertical="top" wrapText="1"/>
    </xf>
    <xf numFmtId="165" fontId="18" fillId="0" borderId="5" xfId="0" applyNumberFormat="1" applyFont="1" applyBorder="1" applyAlignment="1">
      <alignment vertical="top" wrapText="1"/>
    </xf>
    <xf numFmtId="165" fontId="18" fillId="0" borderId="17" xfId="0" applyNumberFormat="1" applyFont="1" applyBorder="1" applyAlignment="1">
      <alignment vertical="top" wrapText="1"/>
    </xf>
    <xf numFmtId="0" fontId="18" fillId="0" borderId="5" xfId="0" applyFont="1" applyBorder="1" applyAlignment="1">
      <alignment vertical="top" wrapText="1"/>
    </xf>
    <xf numFmtId="0" fontId="18" fillId="0" borderId="5" xfId="0" applyFont="1" applyBorder="1" applyAlignment="1">
      <alignment horizontal="right" vertical="top" wrapText="1"/>
    </xf>
    <xf numFmtId="165" fontId="18" fillId="0" borderId="5" xfId="0" applyNumberFormat="1" applyFont="1" applyBorder="1" applyAlignment="1">
      <alignment horizontal="right" vertical="top" wrapText="1"/>
    </xf>
    <xf numFmtId="0" fontId="28" fillId="0" borderId="5" xfId="0" applyFont="1" applyBorder="1" applyAlignment="1">
      <alignment horizontal="right" vertical="center" wrapText="1"/>
    </xf>
    <xf numFmtId="165" fontId="28" fillId="0" borderId="5" xfId="0" applyNumberFormat="1" applyFont="1" applyBorder="1" applyAlignment="1">
      <alignment horizontal="right" vertical="center" wrapText="1"/>
    </xf>
    <xf numFmtId="165" fontId="23" fillId="0" borderId="17" xfId="0" applyNumberFormat="1" applyFont="1" applyBorder="1" applyAlignment="1">
      <alignment vertical="top" wrapText="1"/>
    </xf>
    <xf numFmtId="0" fontId="18" fillId="0" borderId="13" xfId="0" applyFont="1" applyBorder="1" applyAlignment="1">
      <alignment horizontal="right" vertical="center" wrapText="1"/>
    </xf>
    <xf numFmtId="165" fontId="18" fillId="0" borderId="13" xfId="0" applyNumberFormat="1" applyFont="1" applyBorder="1" applyAlignment="1">
      <alignment horizontal="right" vertical="center" wrapText="1"/>
    </xf>
    <xf numFmtId="0" fontId="18" fillId="0" borderId="13" xfId="0" applyFont="1" applyBorder="1" applyAlignment="1">
      <alignment vertical="top" wrapText="1"/>
    </xf>
    <xf numFmtId="165" fontId="18" fillId="0" borderId="13" xfId="0" applyNumberFormat="1" applyFont="1" applyBorder="1" applyAlignment="1">
      <alignment vertical="top" wrapText="1"/>
    </xf>
    <xf numFmtId="8" fontId="23" fillId="0" borderId="5" xfId="0" applyNumberFormat="1" applyFont="1" applyBorder="1" applyAlignment="1">
      <alignment vertical="top" wrapText="1"/>
    </xf>
    <xf numFmtId="165" fontId="23" fillId="0" borderId="13" xfId="0" applyNumberFormat="1" applyFont="1" applyBorder="1" applyAlignment="1">
      <alignment vertical="top" wrapText="1"/>
    </xf>
    <xf numFmtId="0" fontId="28" fillId="0" borderId="5" xfId="0" applyFont="1" applyBorder="1" applyAlignment="1">
      <alignment vertical="top" wrapText="1"/>
    </xf>
    <xf numFmtId="165" fontId="28" fillId="0" borderId="5" xfId="0" applyNumberFormat="1" applyFont="1" applyBorder="1" applyAlignment="1">
      <alignment vertical="top" wrapText="1"/>
    </xf>
    <xf numFmtId="165" fontId="28" fillId="0" borderId="17" xfId="0" applyNumberFormat="1" applyFont="1" applyBorder="1" applyAlignment="1">
      <alignment vertical="top" wrapText="1"/>
    </xf>
    <xf numFmtId="165" fontId="18" fillId="0" borderId="16" xfId="0" applyNumberFormat="1" applyFont="1" applyBorder="1" applyAlignment="1">
      <alignment vertical="top" wrapText="1"/>
    </xf>
    <xf numFmtId="0" fontId="18" fillId="0" borderId="11" xfId="0" applyFont="1" applyBorder="1" applyAlignment="1">
      <alignment horizontal="right" vertical="center" wrapText="1"/>
    </xf>
    <xf numFmtId="165" fontId="18" fillId="0" borderId="11" xfId="0" applyNumberFormat="1" applyFont="1" applyBorder="1" applyAlignment="1">
      <alignment horizontal="right" vertical="center" wrapText="1"/>
    </xf>
    <xf numFmtId="0" fontId="18" fillId="0" borderId="11" xfId="0" applyFont="1" applyBorder="1" applyAlignment="1">
      <alignment vertical="top" wrapText="1"/>
    </xf>
    <xf numFmtId="165" fontId="18" fillId="0" borderId="11" xfId="0" applyNumberFormat="1" applyFont="1" applyBorder="1" applyAlignment="1">
      <alignment vertical="top" wrapText="1"/>
    </xf>
    <xf numFmtId="165" fontId="18" fillId="0" borderId="18" xfId="0" applyNumberFormat="1" applyFont="1" applyBorder="1" applyAlignment="1">
      <alignment vertical="top" wrapText="1"/>
    </xf>
    <xf numFmtId="165" fontId="6" fillId="0" borderId="13" xfId="0" applyNumberFormat="1" applyFont="1" applyBorder="1" applyAlignment="1">
      <alignment vertical="top" wrapText="1"/>
    </xf>
    <xf numFmtId="0" fontId="6" fillId="0" borderId="13" xfId="0" applyFont="1" applyBorder="1" applyAlignment="1">
      <alignment horizontal="right" vertical="top" wrapText="1"/>
    </xf>
    <xf numFmtId="165" fontId="6" fillId="0" borderId="13" xfId="0" applyNumberFormat="1" applyFont="1" applyBorder="1" applyAlignment="1">
      <alignment horizontal="right" vertical="top" wrapText="1"/>
    </xf>
    <xf numFmtId="165" fontId="6" fillId="0" borderId="16" xfId="0" applyNumberFormat="1" applyFont="1" applyBorder="1" applyAlignment="1">
      <alignment horizontal="right" vertical="top" wrapText="1"/>
    </xf>
    <xf numFmtId="165" fontId="6" fillId="0" borderId="17" xfId="0" applyNumberFormat="1" applyFont="1" applyBorder="1" applyAlignment="1">
      <alignment horizontal="right" vertical="top" wrapText="1"/>
    </xf>
    <xf numFmtId="165" fontId="25" fillId="0" borderId="13" xfId="0" applyNumberFormat="1" applyFont="1" applyBorder="1" applyAlignment="1">
      <alignment horizontal="right" vertical="top" wrapText="1"/>
    </xf>
    <xf numFmtId="165" fontId="25" fillId="0" borderId="17" xfId="0" applyNumberFormat="1" applyFont="1" applyBorder="1" applyAlignment="1">
      <alignment horizontal="right" vertical="top" wrapText="1"/>
    </xf>
    <xf numFmtId="8" fontId="25" fillId="0" borderId="13" xfId="0" applyNumberFormat="1" applyFont="1" applyBorder="1" applyAlignment="1">
      <alignment horizontal="right" vertical="top" wrapText="1"/>
    </xf>
    <xf numFmtId="0" fontId="6" fillId="0" borderId="13" xfId="0" applyFont="1" applyBorder="1" applyAlignment="1">
      <alignment vertical="top" wrapText="1"/>
    </xf>
    <xf numFmtId="4" fontId="25" fillId="0" borderId="13" xfId="0" applyNumberFormat="1" applyFont="1" applyBorder="1" applyAlignment="1">
      <alignment horizontal="right" vertical="top" wrapText="1"/>
    </xf>
    <xf numFmtId="0" fontId="29" fillId="0" borderId="5" xfId="0" applyFont="1" applyBorder="1" applyAlignment="1">
      <alignment horizontal="right" vertical="top" wrapText="1"/>
    </xf>
    <xf numFmtId="165" fontId="25" fillId="0" borderId="5" xfId="0" applyNumberFormat="1" applyFont="1" applyBorder="1" applyAlignment="1">
      <alignment horizontal="right" vertical="top" wrapText="1"/>
    </xf>
    <xf numFmtId="0" fontId="24" fillId="0" borderId="5" xfId="0" applyFont="1" applyBorder="1" applyAlignment="1">
      <alignment horizontal="center" vertical="top" wrapText="1"/>
    </xf>
    <xf numFmtId="0" fontId="26" fillId="0" borderId="1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165" fontId="23" fillId="0" borderId="13" xfId="0" applyNumberFormat="1" applyFont="1" applyBorder="1" applyAlignment="1">
      <alignment horizontal="right" vertical="center" wrapText="1"/>
    </xf>
    <xf numFmtId="0" fontId="27" fillId="0" borderId="5" xfId="0" applyFont="1" applyBorder="1" applyAlignment="1">
      <alignment horizontal="center" vertical="center" wrapText="1"/>
    </xf>
    <xf numFmtId="8" fontId="25" fillId="0" borderId="13" xfId="0" applyNumberFormat="1" applyFont="1" applyBorder="1" applyAlignment="1">
      <alignment vertical="top" wrapText="1"/>
    </xf>
    <xf numFmtId="165" fontId="25" fillId="0" borderId="13" xfId="0" applyNumberFormat="1" applyFont="1" applyBorder="1" applyAlignment="1">
      <alignment vertical="top" wrapText="1"/>
    </xf>
    <xf numFmtId="165" fontId="25" fillId="0" borderId="5" xfId="0" applyNumberFormat="1" applyFont="1" applyBorder="1" applyAlignment="1">
      <alignment vertical="top" wrapText="1"/>
    </xf>
    <xf numFmtId="0" fontId="30" fillId="0" borderId="5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25" fillId="0" borderId="5" xfId="0" applyFont="1" applyBorder="1" applyAlignment="1">
      <alignment horizontal="center" vertical="top" wrapText="1"/>
    </xf>
    <xf numFmtId="165" fontId="23" fillId="0" borderId="5" xfId="0" applyNumberFormat="1" applyFont="1" applyBorder="1" applyAlignment="1">
      <alignment horizontal="right" vertical="center" wrapText="1"/>
    </xf>
    <xf numFmtId="8" fontId="25" fillId="0" borderId="5" xfId="0" applyNumberFormat="1" applyFont="1" applyBorder="1" applyAlignment="1">
      <alignment horizontal="right" vertical="top" wrapText="1"/>
    </xf>
    <xf numFmtId="0" fontId="24" fillId="0" borderId="13" xfId="0" applyFont="1" applyBorder="1" applyAlignment="1">
      <alignment horizontal="center" vertical="top" wrapText="1"/>
    </xf>
    <xf numFmtId="165" fontId="29" fillId="0" borderId="5" xfId="0" applyNumberFormat="1" applyFont="1" applyBorder="1" applyAlignment="1">
      <alignment horizontal="right" vertical="top" wrapText="1"/>
    </xf>
    <xf numFmtId="165" fontId="31" fillId="0" borderId="13" xfId="0" applyNumberFormat="1" applyFont="1" applyBorder="1" applyAlignment="1">
      <alignment horizontal="right" vertical="top" wrapText="1"/>
    </xf>
    <xf numFmtId="0" fontId="31" fillId="0" borderId="5" xfId="0" applyFont="1" applyBorder="1" applyAlignment="1">
      <alignment horizontal="right" vertical="top" wrapText="1"/>
    </xf>
    <xf numFmtId="165" fontId="31" fillId="0" borderId="5" xfId="0" applyNumberFormat="1" applyFont="1" applyBorder="1" applyAlignment="1">
      <alignment horizontal="right" vertical="top" wrapText="1"/>
    </xf>
    <xf numFmtId="8" fontId="23" fillId="0" borderId="13" xfId="0" applyNumberFormat="1" applyFont="1" applyBorder="1" applyAlignment="1">
      <alignment vertical="top" wrapText="1"/>
    </xf>
    <xf numFmtId="4" fontId="18" fillId="0" borderId="5" xfId="0" applyNumberFormat="1" applyFont="1" applyBorder="1" applyAlignment="1">
      <alignment horizontal="right" vertical="center" wrapText="1"/>
    </xf>
    <xf numFmtId="8" fontId="17" fillId="0" borderId="13" xfId="0" applyNumberFormat="1" applyFont="1" applyBorder="1" applyAlignment="1">
      <alignment horizontal="right" vertical="top" wrapText="1"/>
    </xf>
    <xf numFmtId="165" fontId="17" fillId="0" borderId="13" xfId="0" applyNumberFormat="1" applyFont="1" applyBorder="1" applyAlignment="1">
      <alignment horizontal="right" vertical="top" wrapText="1"/>
    </xf>
    <xf numFmtId="165" fontId="17" fillId="0" borderId="17" xfId="0" applyNumberFormat="1" applyFont="1" applyBorder="1" applyAlignment="1">
      <alignment horizontal="right" vertical="top" wrapText="1"/>
    </xf>
    <xf numFmtId="0" fontId="31" fillId="0" borderId="13" xfId="0" applyFont="1" applyBorder="1" applyAlignment="1">
      <alignment horizontal="right" vertical="top" wrapText="1"/>
    </xf>
    <xf numFmtId="0" fontId="23" fillId="0" borderId="13" xfId="0" applyFont="1" applyBorder="1" applyAlignment="1">
      <alignment vertical="top" wrapText="1"/>
    </xf>
    <xf numFmtId="0" fontId="25" fillId="0" borderId="13" xfId="0" applyFont="1" applyBorder="1" applyAlignment="1">
      <alignment horizontal="right" vertical="top" wrapText="1"/>
    </xf>
    <xf numFmtId="165" fontId="4" fillId="0" borderId="3" xfId="0" applyNumberFormat="1" applyFont="1" applyBorder="1" applyAlignment="1">
      <alignment horizontal="right" vertical="center" wrapText="1"/>
    </xf>
    <xf numFmtId="165" fontId="4" fillId="0" borderId="5" xfId="0" applyNumberFormat="1" applyFont="1" applyBorder="1" applyAlignment="1">
      <alignment horizontal="right" vertical="center" wrapText="1"/>
    </xf>
    <xf numFmtId="165" fontId="4" fillId="0" borderId="7" xfId="0" applyNumberFormat="1" applyFont="1" applyBorder="1" applyAlignment="1">
      <alignment horizontal="right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5" xfId="0" applyNumberFormat="1" applyFont="1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right" vertical="center" wrapText="1"/>
    </xf>
    <xf numFmtId="165" fontId="4" fillId="0" borderId="6" xfId="0" applyNumberFormat="1" applyFont="1" applyBorder="1" applyAlignment="1">
      <alignment horizontal="right" vertical="center" wrapText="1"/>
    </xf>
    <xf numFmtId="165" fontId="4" fillId="0" borderId="8" xfId="0" applyNumberFormat="1" applyFont="1" applyBorder="1" applyAlignment="1">
      <alignment horizontal="right"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6" fillId="0" borderId="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3"/>
  <sheetViews>
    <sheetView topLeftCell="A262" zoomScale="110" zoomScaleNormal="110" workbookViewId="0">
      <selection activeCell="A275" sqref="A275"/>
    </sheetView>
  </sheetViews>
  <sheetFormatPr baseColWidth="10" defaultColWidth="10.7109375" defaultRowHeight="15" x14ac:dyDescent="0.25"/>
  <cols>
    <col min="1" max="1" width="15.140625" customWidth="1"/>
    <col min="2" max="2" width="11.85546875" customWidth="1"/>
    <col min="3" max="3" width="11.42578125" customWidth="1"/>
    <col min="4" max="4" width="10" customWidth="1"/>
    <col min="5" max="5" width="10.7109375" customWidth="1"/>
    <col min="6" max="6" width="10.28515625" customWidth="1"/>
    <col min="7" max="7" width="9.85546875" customWidth="1"/>
    <col min="8" max="8" width="12.85546875" customWidth="1"/>
    <col min="9" max="9" width="14.7109375" customWidth="1"/>
  </cols>
  <sheetData>
    <row r="1" spans="1:9" x14ac:dyDescent="0.25">
      <c r="A1" s="3"/>
      <c r="B1" s="92"/>
      <c r="C1" s="92"/>
      <c r="D1" s="92"/>
      <c r="E1" s="92"/>
      <c r="F1" s="93" t="s">
        <v>138</v>
      </c>
      <c r="G1" s="92"/>
      <c r="H1" s="92"/>
      <c r="I1" s="92"/>
    </row>
    <row r="2" spans="1:9" ht="1.1499999999999999" customHeight="1" thickBot="1" x14ac:dyDescent="0.3">
      <c r="A2" s="4"/>
      <c r="B2" s="92"/>
      <c r="C2" s="92"/>
      <c r="D2" s="92"/>
      <c r="E2" s="92"/>
      <c r="F2" s="92"/>
      <c r="G2" s="92"/>
      <c r="H2" s="92"/>
      <c r="I2" s="92"/>
    </row>
    <row r="3" spans="1:9" ht="23.25" customHeight="1" thickBot="1" x14ac:dyDescent="0.3">
      <c r="A3" s="240" t="s">
        <v>0</v>
      </c>
      <c r="B3" s="241" t="s">
        <v>1</v>
      </c>
      <c r="C3" s="94" t="s">
        <v>2</v>
      </c>
      <c r="D3" s="94"/>
      <c r="E3" s="94" t="s">
        <v>3</v>
      </c>
      <c r="F3" s="94" t="s">
        <v>4</v>
      </c>
      <c r="G3" s="94" t="s">
        <v>5</v>
      </c>
      <c r="H3" s="94"/>
      <c r="I3" s="95" t="s">
        <v>6</v>
      </c>
    </row>
    <row r="4" spans="1:9" ht="15.75" thickBot="1" x14ac:dyDescent="0.3">
      <c r="A4" s="240"/>
      <c r="B4" s="241"/>
      <c r="C4" s="35"/>
      <c r="D4" s="94" t="s">
        <v>7</v>
      </c>
      <c r="E4" s="35"/>
      <c r="F4" s="35" t="s">
        <v>8</v>
      </c>
      <c r="G4" s="35" t="s">
        <v>9</v>
      </c>
      <c r="H4" s="94" t="s">
        <v>10</v>
      </c>
      <c r="I4" s="96" t="s">
        <v>11</v>
      </c>
    </row>
    <row r="5" spans="1:9" ht="15.75" thickBot="1" x14ac:dyDescent="0.3">
      <c r="A5" s="240"/>
      <c r="B5" s="241"/>
      <c r="C5" s="35"/>
      <c r="D5" s="16"/>
      <c r="E5" s="16"/>
      <c r="F5" s="35" t="s">
        <v>12</v>
      </c>
      <c r="G5" s="35"/>
      <c r="H5" s="16"/>
      <c r="I5" s="97"/>
    </row>
    <row r="6" spans="1:9" ht="15.75" thickBot="1" x14ac:dyDescent="0.3">
      <c r="A6" s="240"/>
      <c r="B6" s="241"/>
      <c r="C6" s="98"/>
      <c r="D6" s="99"/>
      <c r="E6" s="99"/>
      <c r="F6" s="98"/>
      <c r="G6" s="99"/>
      <c r="H6" s="99"/>
      <c r="I6" s="100"/>
    </row>
    <row r="7" spans="1:9" ht="15" customHeight="1" x14ac:dyDescent="0.25">
      <c r="A7" s="242" t="s">
        <v>13</v>
      </c>
      <c r="B7" s="7">
        <v>44857.78</v>
      </c>
      <c r="C7" s="8">
        <v>466.58</v>
      </c>
      <c r="D7" s="7">
        <f>SUM(E10)</f>
        <v>7091.84</v>
      </c>
      <c r="E7" s="8"/>
      <c r="F7" s="9"/>
      <c r="G7" s="9"/>
      <c r="H7" s="10">
        <v>915.84</v>
      </c>
      <c r="I7" s="11"/>
    </row>
    <row r="8" spans="1:9" x14ac:dyDescent="0.25">
      <c r="A8" s="242"/>
      <c r="B8" s="9"/>
      <c r="C8" s="12"/>
      <c r="D8" s="7"/>
      <c r="E8" s="8"/>
      <c r="F8" s="9"/>
      <c r="G8" s="9"/>
      <c r="H8" s="10"/>
      <c r="I8" s="11"/>
    </row>
    <row r="9" spans="1:9" x14ac:dyDescent="0.25">
      <c r="A9" s="242"/>
      <c r="B9" s="9" t="s">
        <v>72</v>
      </c>
      <c r="C9" s="11">
        <v>38049.599999999999</v>
      </c>
      <c r="D9" s="9"/>
      <c r="E9" s="11"/>
      <c r="F9" s="9"/>
      <c r="G9" s="9"/>
      <c r="H9" s="13"/>
      <c r="I9" s="11"/>
    </row>
    <row r="10" spans="1:9" x14ac:dyDescent="0.25">
      <c r="A10" s="242"/>
      <c r="B10" s="9" t="s">
        <v>127</v>
      </c>
      <c r="C10" s="11">
        <v>6808.18</v>
      </c>
      <c r="D10" s="9" t="s">
        <v>73</v>
      </c>
      <c r="E10" s="11">
        <v>7091.84</v>
      </c>
      <c r="F10" s="9"/>
      <c r="G10" s="9"/>
      <c r="H10" s="14" t="s">
        <v>74</v>
      </c>
      <c r="I10" s="10">
        <f>SUM(B7:H7)</f>
        <v>53332.039999999994</v>
      </c>
    </row>
    <row r="11" spans="1:9" ht="22.5" x14ac:dyDescent="0.25">
      <c r="A11" s="15" t="s">
        <v>14</v>
      </c>
      <c r="B11" s="9" t="s">
        <v>128</v>
      </c>
      <c r="C11" s="11">
        <v>466.58</v>
      </c>
      <c r="D11" s="16"/>
      <c r="E11" s="17"/>
      <c r="F11" s="9"/>
      <c r="G11" s="16"/>
      <c r="H11" s="17"/>
      <c r="I11" s="17"/>
    </row>
    <row r="12" spans="1:9" x14ac:dyDescent="0.25">
      <c r="A12" s="18"/>
      <c r="B12" s="19"/>
      <c r="C12" s="20"/>
      <c r="D12" s="19"/>
      <c r="E12" s="20"/>
      <c r="F12" s="19"/>
      <c r="G12" s="19"/>
      <c r="H12" s="17"/>
      <c r="I12" s="17"/>
    </row>
    <row r="13" spans="1:9" ht="15" customHeight="1" x14ac:dyDescent="0.25">
      <c r="A13" s="243" t="s">
        <v>15</v>
      </c>
      <c r="B13" s="21">
        <v>27398.799999999999</v>
      </c>
      <c r="C13" s="22">
        <v>248.97</v>
      </c>
      <c r="D13" s="101">
        <f>SUM(E17)</f>
        <v>5151.3</v>
      </c>
      <c r="E13" s="23"/>
      <c r="F13" s="24"/>
      <c r="G13" s="25"/>
      <c r="H13" s="26">
        <v>915.84</v>
      </c>
      <c r="I13" s="27"/>
    </row>
    <row r="14" spans="1:9" x14ac:dyDescent="0.25">
      <c r="A14" s="243"/>
      <c r="B14" s="9"/>
      <c r="C14" s="28"/>
      <c r="D14" s="7"/>
      <c r="E14" s="8"/>
      <c r="F14" s="9"/>
      <c r="G14" s="29"/>
      <c r="H14" s="10"/>
      <c r="I14" s="11"/>
    </row>
    <row r="15" spans="1:9" x14ac:dyDescent="0.25">
      <c r="A15" s="243"/>
      <c r="B15" s="102" t="s">
        <v>75</v>
      </c>
      <c r="C15" s="30">
        <v>23057.88</v>
      </c>
      <c r="D15" s="31"/>
      <c r="E15" s="10"/>
      <c r="F15" s="9"/>
      <c r="G15" s="29"/>
      <c r="H15" s="13"/>
      <c r="I15" s="11"/>
    </row>
    <row r="16" spans="1:9" x14ac:dyDescent="0.25">
      <c r="A16" s="243"/>
      <c r="B16" s="9" t="s">
        <v>129</v>
      </c>
      <c r="C16" s="30">
        <v>4340.92</v>
      </c>
      <c r="D16" s="9" t="s">
        <v>77</v>
      </c>
      <c r="E16" s="11"/>
      <c r="F16" s="9"/>
      <c r="G16" s="29"/>
      <c r="H16" s="14" t="s">
        <v>74</v>
      </c>
      <c r="I16" s="10">
        <f>SUM(B13:H13)</f>
        <v>33714.909999999996</v>
      </c>
    </row>
    <row r="17" spans="1:9" ht="22.5" x14ac:dyDescent="0.25">
      <c r="A17" s="5" t="s">
        <v>16</v>
      </c>
      <c r="B17" s="9" t="s">
        <v>130</v>
      </c>
      <c r="C17" s="120"/>
      <c r="D17" s="9" t="s">
        <v>76</v>
      </c>
      <c r="E17" s="11">
        <v>5151.3</v>
      </c>
      <c r="F17" s="16"/>
      <c r="G17" s="32"/>
      <c r="H17" s="17"/>
      <c r="I17" s="17"/>
    </row>
    <row r="18" spans="1:9" ht="16.899999999999999" customHeight="1" x14ac:dyDescent="0.25">
      <c r="A18" s="33"/>
      <c r="B18" s="16"/>
      <c r="C18" s="34"/>
      <c r="D18" s="35" t="s">
        <v>17</v>
      </c>
      <c r="E18" s="36"/>
      <c r="F18" s="16"/>
      <c r="G18" s="32"/>
      <c r="H18" s="20"/>
      <c r="I18" s="20"/>
    </row>
    <row r="19" spans="1:9" x14ac:dyDescent="0.25">
      <c r="A19" s="37" t="s">
        <v>18</v>
      </c>
      <c r="B19" s="21">
        <v>27398.799999999999</v>
      </c>
      <c r="C19" s="23">
        <v>248.97</v>
      </c>
      <c r="D19" s="21">
        <f>SUM(E22,E21)</f>
        <v>4484.4799999999996</v>
      </c>
      <c r="E19" s="23"/>
      <c r="F19" s="24"/>
      <c r="G19" s="21"/>
      <c r="H19" s="26">
        <v>915.84</v>
      </c>
      <c r="I19" s="27"/>
    </row>
    <row r="20" spans="1:9" x14ac:dyDescent="0.25">
      <c r="A20" s="33"/>
      <c r="B20" s="9"/>
      <c r="C20" s="11"/>
      <c r="D20" s="31"/>
      <c r="E20" s="10"/>
      <c r="F20" s="9"/>
      <c r="G20" s="9"/>
      <c r="H20" s="10"/>
      <c r="I20" s="10">
        <f>SUM(B19:H19)</f>
        <v>33048.089999999997</v>
      </c>
    </row>
    <row r="21" spans="1:9" x14ac:dyDescent="0.25">
      <c r="A21" s="33"/>
      <c r="B21" s="9" t="s">
        <v>75</v>
      </c>
      <c r="C21" s="30">
        <v>23057.88</v>
      </c>
      <c r="D21" s="9" t="s">
        <v>78</v>
      </c>
      <c r="E21" s="11">
        <v>4484.4799999999996</v>
      </c>
      <c r="F21" s="9"/>
      <c r="G21" s="9"/>
      <c r="H21" s="14" t="s">
        <v>74</v>
      </c>
      <c r="I21" s="17"/>
    </row>
    <row r="22" spans="1:9" x14ac:dyDescent="0.25">
      <c r="A22" s="6"/>
      <c r="B22" s="9" t="s">
        <v>129</v>
      </c>
      <c r="C22" s="30">
        <v>4340.92</v>
      </c>
      <c r="D22" s="114"/>
      <c r="E22" s="117"/>
      <c r="F22" s="9"/>
      <c r="G22" s="9"/>
      <c r="H22" s="38"/>
      <c r="I22" s="17"/>
    </row>
    <row r="23" spans="1:9" x14ac:dyDescent="0.25">
      <c r="A23" s="39"/>
      <c r="B23" s="9" t="s">
        <v>130</v>
      </c>
      <c r="C23" s="40"/>
      <c r="D23" s="19"/>
      <c r="E23" s="20"/>
      <c r="F23" s="41"/>
      <c r="G23" s="19"/>
      <c r="H23" s="20"/>
      <c r="I23" s="20"/>
    </row>
    <row r="24" spans="1:9" ht="15" customHeight="1" x14ac:dyDescent="0.25">
      <c r="A24" s="245" t="s">
        <v>201</v>
      </c>
      <c r="B24" s="199">
        <f>SUM(C26:C27)</f>
        <v>26900.86</v>
      </c>
      <c r="C24" s="131"/>
      <c r="D24" s="160">
        <f>SUM(E26:E27)</f>
        <v>3275.82</v>
      </c>
      <c r="E24" s="161"/>
      <c r="F24" s="102"/>
      <c r="G24" s="173">
        <v>906.48</v>
      </c>
      <c r="H24" s="160">
        <v>915.84</v>
      </c>
      <c r="I24" s="162"/>
    </row>
    <row r="25" spans="1:9" x14ac:dyDescent="0.25">
      <c r="A25" s="246"/>
      <c r="B25" s="102"/>
      <c r="C25" s="131"/>
      <c r="D25" s="163"/>
      <c r="E25" s="161"/>
      <c r="F25" s="102"/>
      <c r="G25" s="163"/>
      <c r="H25" s="161"/>
      <c r="I25" s="168">
        <f>SUM(B24:H24)</f>
        <v>31999</v>
      </c>
    </row>
    <row r="26" spans="1:9" x14ac:dyDescent="0.25">
      <c r="A26" s="246"/>
      <c r="B26" s="102" t="s">
        <v>145</v>
      </c>
      <c r="C26" s="131">
        <v>23057.88</v>
      </c>
      <c r="D26" s="164" t="s">
        <v>146</v>
      </c>
      <c r="E26" s="161">
        <v>2492.8200000000002</v>
      </c>
      <c r="F26" s="102"/>
      <c r="G26" s="164" t="s">
        <v>148</v>
      </c>
      <c r="H26" s="165" t="s">
        <v>74</v>
      </c>
      <c r="I26" s="162"/>
    </row>
    <row r="27" spans="1:9" x14ac:dyDescent="0.25">
      <c r="A27" s="246"/>
      <c r="B27" s="102" t="s">
        <v>186</v>
      </c>
      <c r="C27" s="131">
        <v>3842.98</v>
      </c>
      <c r="D27" s="164" t="s">
        <v>147</v>
      </c>
      <c r="E27" s="161">
        <v>783</v>
      </c>
      <c r="F27" s="102"/>
      <c r="G27" s="163"/>
      <c r="H27" s="161"/>
      <c r="I27" s="162"/>
    </row>
    <row r="28" spans="1:9" x14ac:dyDescent="0.25">
      <c r="A28" s="246"/>
      <c r="B28" s="102"/>
      <c r="C28" s="131"/>
      <c r="D28" s="163"/>
      <c r="E28" s="161"/>
      <c r="F28" s="102"/>
      <c r="G28" s="163"/>
      <c r="H28" s="161"/>
      <c r="I28" s="162"/>
    </row>
    <row r="29" spans="1:9" x14ac:dyDescent="0.25">
      <c r="A29" s="246"/>
      <c r="B29" s="102"/>
      <c r="C29" s="131"/>
      <c r="D29" s="163"/>
      <c r="E29" s="161"/>
      <c r="F29" s="102"/>
      <c r="G29" s="163"/>
      <c r="H29" s="161"/>
      <c r="I29" s="162"/>
    </row>
    <row r="30" spans="1:9" ht="18" customHeight="1" x14ac:dyDescent="0.25">
      <c r="A30" s="245" t="s">
        <v>202</v>
      </c>
      <c r="B30" s="199">
        <f>SUM(C32:C33)</f>
        <v>26900.86</v>
      </c>
      <c r="C30" s="170"/>
      <c r="D30" s="174">
        <f>SUM(E32:E33)</f>
        <v>2578.1</v>
      </c>
      <c r="E30" s="172"/>
      <c r="F30" s="169"/>
      <c r="G30" s="171"/>
      <c r="H30" s="174">
        <v>915.84</v>
      </c>
      <c r="I30" s="178"/>
    </row>
    <row r="31" spans="1:9" x14ac:dyDescent="0.25">
      <c r="A31" s="246"/>
      <c r="B31" s="102"/>
      <c r="C31" s="131"/>
      <c r="D31" s="163"/>
      <c r="E31" s="161"/>
      <c r="F31" s="102"/>
      <c r="G31" s="163"/>
      <c r="H31" s="161"/>
      <c r="I31" s="162"/>
    </row>
    <row r="32" spans="1:9" x14ac:dyDescent="0.25">
      <c r="A32" s="246"/>
      <c r="B32" s="102" t="s">
        <v>145</v>
      </c>
      <c r="C32" s="131">
        <v>23057.88</v>
      </c>
      <c r="D32" s="164" t="s">
        <v>150</v>
      </c>
      <c r="E32" s="161">
        <v>2578.1</v>
      </c>
      <c r="F32" s="102"/>
      <c r="G32" s="163"/>
      <c r="H32" s="165" t="s">
        <v>74</v>
      </c>
      <c r="I32" s="168">
        <f>SUM(B30:H30)</f>
        <v>30394.799999999999</v>
      </c>
    </row>
    <row r="33" spans="1:9" x14ac:dyDescent="0.25">
      <c r="A33" s="246"/>
      <c r="B33" s="102" t="s">
        <v>186</v>
      </c>
      <c r="C33" s="131">
        <v>3842.98</v>
      </c>
      <c r="D33" s="163"/>
      <c r="E33" s="161"/>
      <c r="F33" s="102"/>
      <c r="G33" s="163"/>
      <c r="H33" s="161"/>
      <c r="I33" s="162"/>
    </row>
    <row r="34" spans="1:9" x14ac:dyDescent="0.25">
      <c r="A34" s="246"/>
      <c r="B34" s="102"/>
      <c r="C34" s="131"/>
      <c r="D34" s="163"/>
      <c r="E34" s="161"/>
      <c r="F34" s="102"/>
      <c r="G34" s="163"/>
      <c r="H34" s="161"/>
      <c r="I34" s="162"/>
    </row>
    <row r="35" spans="1:9" ht="15" customHeight="1" x14ac:dyDescent="0.25">
      <c r="A35" s="247"/>
      <c r="B35" s="102"/>
      <c r="C35" s="131"/>
      <c r="D35" s="163"/>
      <c r="E35" s="161"/>
      <c r="F35" s="102"/>
      <c r="G35" s="163"/>
      <c r="H35" s="161"/>
      <c r="I35" s="162"/>
    </row>
    <row r="36" spans="1:9" x14ac:dyDescent="0.25">
      <c r="A36" s="245" t="s">
        <v>203</v>
      </c>
      <c r="B36" s="199">
        <f>SUM(C38:C39)</f>
        <v>26900.86</v>
      </c>
      <c r="C36" s="170"/>
      <c r="D36" s="174">
        <f>SUM(E38:E39)</f>
        <v>3529.96</v>
      </c>
      <c r="E36" s="172"/>
      <c r="F36" s="169"/>
      <c r="G36" s="171"/>
      <c r="H36" s="174">
        <v>915.84</v>
      </c>
      <c r="I36" s="178"/>
    </row>
    <row r="37" spans="1:9" x14ac:dyDescent="0.25">
      <c r="A37" s="246"/>
      <c r="B37" s="102"/>
      <c r="C37" s="131"/>
      <c r="D37" s="163"/>
      <c r="E37" s="161"/>
      <c r="F37" s="102"/>
      <c r="G37" s="163"/>
      <c r="H37" s="161"/>
      <c r="I37" s="162"/>
    </row>
    <row r="38" spans="1:9" x14ac:dyDescent="0.25">
      <c r="A38" s="246"/>
      <c r="B38" s="102" t="s">
        <v>145</v>
      </c>
      <c r="C38" s="131">
        <v>23057.88</v>
      </c>
      <c r="D38" s="164" t="s">
        <v>149</v>
      </c>
      <c r="E38" s="161">
        <v>3529.96</v>
      </c>
      <c r="F38" s="102"/>
      <c r="G38" s="163"/>
      <c r="H38" s="165" t="s">
        <v>74</v>
      </c>
      <c r="I38" s="168">
        <f>SUM(B36:H36)</f>
        <v>31346.66</v>
      </c>
    </row>
    <row r="39" spans="1:9" x14ac:dyDescent="0.25">
      <c r="A39" s="246"/>
      <c r="B39" s="102" t="s">
        <v>187</v>
      </c>
      <c r="C39" s="131">
        <v>3842.98</v>
      </c>
      <c r="D39" s="163"/>
      <c r="E39" s="161"/>
      <c r="F39" s="102"/>
      <c r="G39" s="163"/>
      <c r="H39" s="161"/>
      <c r="I39" s="162"/>
    </row>
    <row r="40" spans="1:9" x14ac:dyDescent="0.25">
      <c r="A40" s="246"/>
      <c r="B40" s="102"/>
      <c r="C40" s="131"/>
      <c r="D40" s="163"/>
      <c r="E40" s="161"/>
      <c r="F40" s="102"/>
      <c r="G40" s="163"/>
      <c r="H40" s="161"/>
      <c r="I40" s="162"/>
    </row>
    <row r="41" spans="1:9" x14ac:dyDescent="0.25">
      <c r="A41" s="247"/>
      <c r="B41" s="179"/>
      <c r="C41" s="180"/>
      <c r="D41" s="181"/>
      <c r="E41" s="182"/>
      <c r="F41" s="179"/>
      <c r="G41" s="181"/>
      <c r="H41" s="182"/>
      <c r="I41" s="183"/>
    </row>
    <row r="42" spans="1:9" x14ac:dyDescent="0.25">
      <c r="A42" s="245" t="s">
        <v>204</v>
      </c>
      <c r="B42" s="208">
        <f>SUM(C44:C45)</f>
        <v>26900.86</v>
      </c>
      <c r="C42" s="131"/>
      <c r="D42" s="160">
        <f>SUM(E44:E45)</f>
        <v>2458.92</v>
      </c>
      <c r="E42" s="176"/>
      <c r="F42" s="102"/>
      <c r="G42" s="173">
        <v>906.48</v>
      </c>
      <c r="H42" s="160">
        <v>915.84</v>
      </c>
      <c r="I42" s="162"/>
    </row>
    <row r="43" spans="1:9" x14ac:dyDescent="0.25">
      <c r="A43" s="246"/>
      <c r="B43" s="102"/>
      <c r="C43" s="131"/>
      <c r="D43" s="163"/>
      <c r="E43" s="176"/>
      <c r="F43" s="102"/>
      <c r="G43" s="163"/>
      <c r="H43" s="161"/>
      <c r="I43" s="162"/>
    </row>
    <row r="44" spans="1:9" x14ac:dyDescent="0.25">
      <c r="A44" s="246"/>
      <c r="B44" s="102" t="s">
        <v>145</v>
      </c>
      <c r="C44" s="131">
        <v>23057.88</v>
      </c>
      <c r="D44" s="164" t="s">
        <v>192</v>
      </c>
      <c r="E44" s="161">
        <v>604.32000000000005</v>
      </c>
      <c r="F44" s="102"/>
      <c r="G44" s="164" t="s">
        <v>148</v>
      </c>
      <c r="H44" s="165" t="s">
        <v>74</v>
      </c>
      <c r="I44" s="168">
        <f>SUM(B42:H42)</f>
        <v>31182.1</v>
      </c>
    </row>
    <row r="45" spans="1:9" x14ac:dyDescent="0.25">
      <c r="A45" s="246"/>
      <c r="B45" s="102" t="s">
        <v>187</v>
      </c>
      <c r="C45" s="131">
        <v>3842.98</v>
      </c>
      <c r="D45" s="163" t="s">
        <v>193</v>
      </c>
      <c r="E45" s="161">
        <v>1854.6</v>
      </c>
      <c r="F45" s="102"/>
      <c r="G45" s="163"/>
      <c r="H45" s="161"/>
      <c r="I45" s="162"/>
    </row>
    <row r="46" spans="1:9" x14ac:dyDescent="0.25">
      <c r="A46" s="246"/>
      <c r="B46" s="102"/>
      <c r="C46" s="131"/>
      <c r="D46" s="163"/>
      <c r="E46" s="176"/>
      <c r="F46" s="102"/>
      <c r="G46" s="163"/>
      <c r="H46" s="161"/>
      <c r="I46" s="162"/>
    </row>
    <row r="47" spans="1:9" x14ac:dyDescent="0.25">
      <c r="A47" s="247"/>
      <c r="B47" s="102"/>
      <c r="C47" s="131"/>
      <c r="D47" s="163"/>
      <c r="E47" s="161"/>
      <c r="F47" s="102"/>
      <c r="G47" s="163"/>
      <c r="H47" s="161"/>
      <c r="I47" s="162"/>
    </row>
    <row r="48" spans="1:9" x14ac:dyDescent="0.25">
      <c r="A48" s="245" t="s">
        <v>205</v>
      </c>
      <c r="B48" s="199">
        <f>SUM(C50:C51)</f>
        <v>23057.88</v>
      </c>
      <c r="C48" s="170"/>
      <c r="D48" s="221">
        <v>466.48</v>
      </c>
      <c r="E48" s="172"/>
      <c r="F48" s="169"/>
      <c r="G48" s="215">
        <v>578.76</v>
      </c>
      <c r="H48" s="174">
        <v>915.84</v>
      </c>
      <c r="I48" s="172"/>
    </row>
    <row r="49" spans="1:9" x14ac:dyDescent="0.25">
      <c r="A49" s="246"/>
      <c r="B49" s="102"/>
      <c r="C49" s="131"/>
      <c r="D49" s="163"/>
      <c r="E49" s="161"/>
      <c r="F49" s="102"/>
      <c r="G49" s="163"/>
      <c r="H49" s="161"/>
      <c r="I49" s="162"/>
    </row>
    <row r="50" spans="1:9" x14ac:dyDescent="0.25">
      <c r="A50" s="246"/>
      <c r="B50" s="216" t="s">
        <v>75</v>
      </c>
      <c r="C50" s="131">
        <v>23057.88</v>
      </c>
      <c r="D50" s="163" t="s">
        <v>198</v>
      </c>
      <c r="E50" s="161">
        <v>466.48</v>
      </c>
      <c r="F50" s="102"/>
      <c r="G50" s="164" t="s">
        <v>123</v>
      </c>
      <c r="H50" s="165" t="s">
        <v>74</v>
      </c>
      <c r="I50" s="168">
        <f>SUM(B48:H48)</f>
        <v>25018.959999999999</v>
      </c>
    </row>
    <row r="51" spans="1:9" x14ac:dyDescent="0.25">
      <c r="A51" s="246"/>
      <c r="B51" s="102" t="s">
        <v>186</v>
      </c>
      <c r="C51" s="131"/>
      <c r="D51" s="163"/>
      <c r="E51" s="161"/>
      <c r="F51" s="102"/>
      <c r="G51" s="163"/>
      <c r="H51" s="161"/>
      <c r="I51" s="162"/>
    </row>
    <row r="52" spans="1:9" x14ac:dyDescent="0.25">
      <c r="A52" s="246"/>
      <c r="B52" s="102"/>
      <c r="C52" s="131"/>
      <c r="D52" s="163"/>
      <c r="E52" s="161"/>
      <c r="F52" s="102"/>
      <c r="G52" s="163"/>
      <c r="H52" s="161"/>
      <c r="I52" s="162"/>
    </row>
    <row r="53" spans="1:9" x14ac:dyDescent="0.25">
      <c r="A53" s="247"/>
      <c r="B53" s="166"/>
      <c r="C53" s="167"/>
      <c r="D53" s="175"/>
      <c r="E53" s="176"/>
      <c r="F53" s="166"/>
      <c r="G53" s="175"/>
      <c r="H53" s="176"/>
      <c r="I53" s="177"/>
    </row>
    <row r="54" spans="1:9" x14ac:dyDescent="0.25">
      <c r="A54" s="244" t="s">
        <v>19</v>
      </c>
      <c r="B54" s="21">
        <v>20303.16</v>
      </c>
      <c r="C54" s="23">
        <v>107.56</v>
      </c>
      <c r="D54" s="21">
        <f>SUM(E57)</f>
        <v>4002.39</v>
      </c>
      <c r="E54" s="23"/>
      <c r="F54" s="24"/>
      <c r="G54" s="21">
        <v>1627.8</v>
      </c>
      <c r="H54" s="26">
        <v>915.84</v>
      </c>
      <c r="I54" s="42"/>
    </row>
    <row r="55" spans="1:9" x14ac:dyDescent="0.25">
      <c r="A55" s="244"/>
      <c r="B55" s="9"/>
      <c r="C55" s="12"/>
      <c r="D55" s="7"/>
      <c r="E55" s="8"/>
      <c r="F55" s="9"/>
      <c r="G55" s="7"/>
      <c r="H55" s="10"/>
      <c r="I55" s="43"/>
    </row>
    <row r="56" spans="1:9" x14ac:dyDescent="0.25">
      <c r="A56" s="244"/>
      <c r="B56" s="9" t="s">
        <v>79</v>
      </c>
      <c r="C56" s="11">
        <v>17218.32</v>
      </c>
      <c r="D56" s="102" t="s">
        <v>81</v>
      </c>
      <c r="E56" s="10"/>
      <c r="F56" s="9"/>
      <c r="G56" s="9"/>
      <c r="H56" s="13"/>
      <c r="I56" s="43"/>
    </row>
    <row r="57" spans="1:9" x14ac:dyDescent="0.25">
      <c r="A57" s="244"/>
      <c r="B57" s="9" t="s">
        <v>131</v>
      </c>
      <c r="C57" s="11">
        <v>3084.84</v>
      </c>
      <c r="D57" s="9" t="s">
        <v>80</v>
      </c>
      <c r="E57" s="11">
        <v>4002.39</v>
      </c>
      <c r="F57" s="9"/>
      <c r="G57" s="9" t="s">
        <v>82</v>
      </c>
      <c r="H57" s="14" t="s">
        <v>74</v>
      </c>
      <c r="I57" s="103">
        <f>SUM(B54:H54)</f>
        <v>26956.75</v>
      </c>
    </row>
    <row r="58" spans="1:9" x14ac:dyDescent="0.25">
      <c r="A58" s="35" t="s">
        <v>20</v>
      </c>
      <c r="B58" s="9" t="s">
        <v>132</v>
      </c>
      <c r="C58" s="11"/>
      <c r="D58" s="35"/>
      <c r="E58" s="11"/>
      <c r="F58" s="16"/>
      <c r="G58" s="16"/>
      <c r="H58" s="17"/>
      <c r="I58" s="44"/>
    </row>
    <row r="59" spans="1:9" x14ac:dyDescent="0.25">
      <c r="A59" s="33"/>
      <c r="B59" s="16"/>
      <c r="C59" s="17"/>
      <c r="D59" s="16"/>
      <c r="E59" s="17"/>
      <c r="F59" s="16"/>
      <c r="G59" s="16"/>
      <c r="H59" s="17"/>
      <c r="I59" s="44"/>
    </row>
    <row r="60" spans="1:9" x14ac:dyDescent="0.25">
      <c r="A60" s="237" t="s">
        <v>206</v>
      </c>
      <c r="B60" s="189">
        <f>SUM(C62:C63)</f>
        <v>20088.04</v>
      </c>
      <c r="C60" s="186"/>
      <c r="D60" s="186">
        <f>SUM(E62:E63)</f>
        <v>0</v>
      </c>
      <c r="E60" s="186"/>
      <c r="F60" s="185"/>
      <c r="G60" s="193">
        <v>841.56</v>
      </c>
      <c r="H60" s="189">
        <v>915.84</v>
      </c>
      <c r="I60" s="187"/>
    </row>
    <row r="61" spans="1:9" x14ac:dyDescent="0.25">
      <c r="A61" s="238"/>
      <c r="B61" s="158"/>
      <c r="C61" s="159"/>
      <c r="D61" s="158"/>
      <c r="E61" s="159"/>
      <c r="F61" s="158"/>
      <c r="G61" s="213"/>
      <c r="H61" s="159"/>
      <c r="I61" s="188"/>
    </row>
    <row r="62" spans="1:9" x14ac:dyDescent="0.25">
      <c r="A62" s="238"/>
      <c r="B62" s="158" t="s">
        <v>79</v>
      </c>
      <c r="C62" s="159">
        <v>17218.32</v>
      </c>
      <c r="D62" s="158"/>
      <c r="E62" s="159"/>
      <c r="F62" s="158"/>
      <c r="G62" s="213" t="s">
        <v>107</v>
      </c>
      <c r="H62" s="159" t="s">
        <v>74</v>
      </c>
      <c r="I62" s="190">
        <f>SUM(B60:H60)</f>
        <v>21845.440000000002</v>
      </c>
    </row>
    <row r="63" spans="1:9" x14ac:dyDescent="0.25">
      <c r="A63" s="238"/>
      <c r="B63" s="158" t="s">
        <v>133</v>
      </c>
      <c r="C63" s="159">
        <v>2869.72</v>
      </c>
      <c r="D63" s="158"/>
      <c r="E63" s="159"/>
      <c r="F63" s="158"/>
      <c r="G63" s="158"/>
      <c r="H63" s="159"/>
      <c r="I63" s="188"/>
    </row>
    <row r="64" spans="1:9" x14ac:dyDescent="0.25">
      <c r="A64" s="239"/>
      <c r="B64" s="158"/>
      <c r="C64" s="159"/>
      <c r="D64" s="158"/>
      <c r="E64" s="159"/>
      <c r="F64" s="158"/>
      <c r="G64" s="158"/>
      <c r="H64" s="159"/>
      <c r="I64" s="188"/>
    </row>
    <row r="65" spans="1:9" x14ac:dyDescent="0.25">
      <c r="A65" s="237" t="s">
        <v>207</v>
      </c>
      <c r="B65" s="189">
        <f>SUM(C67:C68)</f>
        <v>20088.04</v>
      </c>
      <c r="C65" s="186"/>
      <c r="D65" s="189">
        <f>SUM(E67:E68)</f>
        <v>2397.7800000000002</v>
      </c>
      <c r="E65" s="186"/>
      <c r="F65" s="185"/>
      <c r="G65" s="191">
        <v>1627.8</v>
      </c>
      <c r="H65" s="189">
        <v>915.84</v>
      </c>
      <c r="I65" s="187"/>
    </row>
    <row r="66" spans="1:9" x14ac:dyDescent="0.25">
      <c r="A66" s="238"/>
      <c r="B66" s="158"/>
      <c r="C66" s="159"/>
      <c r="D66" s="158"/>
      <c r="E66" s="159"/>
      <c r="F66" s="158"/>
      <c r="G66" s="158"/>
      <c r="H66" s="159"/>
      <c r="I66" s="188"/>
    </row>
    <row r="67" spans="1:9" x14ac:dyDescent="0.25">
      <c r="A67" s="238"/>
      <c r="B67" s="158" t="s">
        <v>79</v>
      </c>
      <c r="C67" s="159">
        <v>17218.32</v>
      </c>
      <c r="D67" s="158" t="s">
        <v>153</v>
      </c>
      <c r="E67" s="159">
        <v>2397.7800000000002</v>
      </c>
      <c r="F67" s="158"/>
      <c r="G67" s="158" t="s">
        <v>82</v>
      </c>
      <c r="H67" s="159" t="s">
        <v>74</v>
      </c>
      <c r="I67" s="190">
        <f>SUM(B65:H65)</f>
        <v>25029.46</v>
      </c>
    </row>
    <row r="68" spans="1:9" x14ac:dyDescent="0.25">
      <c r="A68" s="238"/>
      <c r="B68" s="158" t="s">
        <v>133</v>
      </c>
      <c r="C68" s="159">
        <v>2869.72</v>
      </c>
      <c r="D68" s="158"/>
      <c r="E68" s="159"/>
      <c r="F68" s="158"/>
      <c r="G68" s="158"/>
      <c r="H68" s="159"/>
      <c r="I68" s="188"/>
    </row>
    <row r="69" spans="1:9" x14ac:dyDescent="0.25">
      <c r="A69" s="239"/>
      <c r="B69" s="158"/>
      <c r="C69" s="159"/>
      <c r="D69" s="158"/>
      <c r="E69" s="159"/>
      <c r="F69" s="158"/>
      <c r="G69" s="158"/>
      <c r="H69" s="159"/>
      <c r="I69" s="188"/>
    </row>
    <row r="70" spans="1:9" x14ac:dyDescent="0.25">
      <c r="A70" s="237" t="s">
        <v>208</v>
      </c>
      <c r="B70" s="189">
        <f>SUM(C72:C73)</f>
        <v>20088.04</v>
      </c>
      <c r="C70" s="184"/>
      <c r="D70" s="186">
        <f>SUM(E72:E73)</f>
        <v>649.74</v>
      </c>
      <c r="E70" s="186"/>
      <c r="F70" s="185"/>
      <c r="G70" s="217">
        <v>1630.32</v>
      </c>
      <c r="H70" s="218">
        <v>915.84</v>
      </c>
      <c r="I70" s="187"/>
    </row>
    <row r="71" spans="1:9" x14ac:dyDescent="0.25">
      <c r="A71" s="238"/>
      <c r="B71" s="158"/>
      <c r="C71" s="17"/>
      <c r="D71" s="158"/>
      <c r="E71" s="159"/>
      <c r="F71" s="158"/>
      <c r="G71" s="158"/>
      <c r="H71" s="159"/>
      <c r="I71" s="188"/>
    </row>
    <row r="72" spans="1:9" x14ac:dyDescent="0.25">
      <c r="A72" s="238"/>
      <c r="B72" s="158" t="s">
        <v>79</v>
      </c>
      <c r="C72" s="159">
        <v>17218.32</v>
      </c>
      <c r="D72" s="158" t="s">
        <v>194</v>
      </c>
      <c r="E72" s="159">
        <v>649.74</v>
      </c>
      <c r="F72" s="158"/>
      <c r="G72" s="158" t="s">
        <v>152</v>
      </c>
      <c r="H72" s="159" t="s">
        <v>74</v>
      </c>
      <c r="I72" s="219">
        <f>SUM(B70:H70)</f>
        <v>23283.940000000002</v>
      </c>
    </row>
    <row r="73" spans="1:9" x14ac:dyDescent="0.25">
      <c r="A73" s="238"/>
      <c r="B73" s="158" t="s">
        <v>133</v>
      </c>
      <c r="C73" s="159">
        <v>2869.72</v>
      </c>
      <c r="D73" s="158"/>
      <c r="E73" s="159"/>
      <c r="F73" s="158"/>
      <c r="G73" s="158"/>
      <c r="H73" s="159"/>
      <c r="I73" s="188"/>
    </row>
    <row r="74" spans="1:9" x14ac:dyDescent="0.25">
      <c r="A74" s="239"/>
      <c r="B74" s="158"/>
      <c r="C74" s="17"/>
      <c r="D74" s="158"/>
      <c r="E74" s="159"/>
      <c r="F74" s="158"/>
      <c r="G74" s="158"/>
      <c r="H74" s="159"/>
      <c r="I74" s="188"/>
    </row>
    <row r="75" spans="1:9" x14ac:dyDescent="0.25">
      <c r="A75" s="237" t="s">
        <v>209</v>
      </c>
      <c r="B75" s="189">
        <f>SUM(C77:C78)</f>
        <v>20088.04</v>
      </c>
      <c r="C75" s="186"/>
      <c r="D75" s="186">
        <f>SUM(E77:E78)</f>
        <v>699.86</v>
      </c>
      <c r="E75" s="186"/>
      <c r="F75" s="185"/>
      <c r="G75" s="222">
        <v>1630.32</v>
      </c>
      <c r="H75" s="218">
        <v>915.84</v>
      </c>
      <c r="I75" s="187"/>
    </row>
    <row r="76" spans="1:9" x14ac:dyDescent="0.25">
      <c r="A76" s="238"/>
      <c r="B76" s="158"/>
      <c r="C76" s="159"/>
      <c r="D76" s="158"/>
      <c r="E76" s="159"/>
      <c r="F76" s="158"/>
      <c r="G76" s="158"/>
      <c r="H76" s="159"/>
      <c r="I76" s="188"/>
    </row>
    <row r="77" spans="1:9" x14ac:dyDescent="0.25">
      <c r="A77" s="238"/>
      <c r="B77" s="158" t="s">
        <v>79</v>
      </c>
      <c r="C77" s="159">
        <v>17218.32</v>
      </c>
      <c r="D77" s="158" t="s">
        <v>195</v>
      </c>
      <c r="E77" s="159">
        <v>699.86</v>
      </c>
      <c r="F77" s="158"/>
      <c r="G77" s="158" t="s">
        <v>199</v>
      </c>
      <c r="H77" s="159" t="s">
        <v>74</v>
      </c>
      <c r="I77" s="219">
        <f>SUM(B75:H75)</f>
        <v>23334.06</v>
      </c>
    </row>
    <row r="78" spans="1:9" x14ac:dyDescent="0.25">
      <c r="A78" s="238"/>
      <c r="B78" s="158" t="s">
        <v>133</v>
      </c>
      <c r="C78" s="159">
        <v>2869.72</v>
      </c>
      <c r="D78" s="158"/>
      <c r="E78" s="159"/>
      <c r="F78" s="158"/>
      <c r="G78" s="158"/>
      <c r="H78" s="159"/>
      <c r="I78" s="188"/>
    </row>
    <row r="79" spans="1:9" x14ac:dyDescent="0.25">
      <c r="A79" s="239"/>
      <c r="B79" s="158"/>
      <c r="C79" s="159"/>
      <c r="D79" s="158"/>
      <c r="E79" s="159"/>
      <c r="F79" s="158"/>
      <c r="G79" s="158"/>
      <c r="H79" s="159"/>
      <c r="I79" s="188"/>
    </row>
    <row r="80" spans="1:9" x14ac:dyDescent="0.25">
      <c r="A80" s="237" t="s">
        <v>210</v>
      </c>
      <c r="B80" s="189">
        <f>SUM(C82:C83)</f>
        <v>20088.04</v>
      </c>
      <c r="C80" s="186"/>
      <c r="D80" s="189">
        <f>SUM(E82:E83)</f>
        <v>2763.88</v>
      </c>
      <c r="E80" s="186"/>
      <c r="F80" s="185"/>
      <c r="G80" s="222">
        <v>1627.8</v>
      </c>
      <c r="H80" s="189">
        <v>915.84</v>
      </c>
      <c r="I80" s="187"/>
    </row>
    <row r="81" spans="1:9" x14ac:dyDescent="0.25">
      <c r="A81" s="238"/>
      <c r="B81" s="158"/>
      <c r="C81" s="159"/>
      <c r="D81" s="158"/>
      <c r="E81" s="159"/>
      <c r="F81" s="158"/>
      <c r="G81" s="158"/>
      <c r="H81" s="159"/>
      <c r="I81" s="188"/>
    </row>
    <row r="82" spans="1:9" x14ac:dyDescent="0.25">
      <c r="A82" s="238"/>
      <c r="B82" s="158" t="s">
        <v>79</v>
      </c>
      <c r="C82" s="159">
        <v>17218.32</v>
      </c>
      <c r="D82" s="158" t="s">
        <v>151</v>
      </c>
      <c r="E82" s="159">
        <v>2763.88</v>
      </c>
      <c r="F82" s="158"/>
      <c r="G82" s="158" t="s">
        <v>200</v>
      </c>
      <c r="H82" s="159" t="s">
        <v>74</v>
      </c>
      <c r="I82" s="190">
        <f>SUM(B80:H80)</f>
        <v>25395.56</v>
      </c>
    </row>
    <row r="83" spans="1:9" x14ac:dyDescent="0.25">
      <c r="A83" s="238"/>
      <c r="B83" s="158" t="s">
        <v>133</v>
      </c>
      <c r="C83" s="159">
        <v>2869.72</v>
      </c>
      <c r="D83" s="158"/>
      <c r="E83" s="159"/>
      <c r="F83" s="158"/>
      <c r="G83" s="158"/>
      <c r="H83" s="159"/>
      <c r="I83" s="188"/>
    </row>
    <row r="84" spans="1:9" x14ac:dyDescent="0.25">
      <c r="A84" s="238"/>
      <c r="B84" s="158"/>
      <c r="C84" s="159"/>
      <c r="D84" s="158"/>
      <c r="E84" s="159"/>
      <c r="F84" s="158"/>
      <c r="G84" s="158"/>
      <c r="H84" s="159"/>
      <c r="I84" s="188"/>
    </row>
    <row r="85" spans="1:9" ht="22.5" x14ac:dyDescent="0.25">
      <c r="A85" s="45" t="s">
        <v>21</v>
      </c>
      <c r="B85" s="21">
        <v>20088.04</v>
      </c>
      <c r="C85" s="23"/>
      <c r="D85" s="21">
        <f>SUM(E87)</f>
        <v>2458.77</v>
      </c>
      <c r="E85" s="23"/>
      <c r="F85" s="46"/>
      <c r="G85" s="21">
        <v>7781.4</v>
      </c>
      <c r="H85" s="26">
        <v>915.84</v>
      </c>
      <c r="I85" s="27"/>
    </row>
    <row r="86" spans="1:9" x14ac:dyDescent="0.25">
      <c r="A86" s="33"/>
      <c r="B86" s="9" t="s">
        <v>83</v>
      </c>
      <c r="C86" s="11">
        <v>17218.32</v>
      </c>
      <c r="D86" s="102" t="s">
        <v>85</v>
      </c>
      <c r="E86" s="10"/>
      <c r="F86" s="47"/>
      <c r="G86" s="48"/>
      <c r="H86" s="10"/>
      <c r="I86" s="11"/>
    </row>
    <row r="87" spans="1:9" x14ac:dyDescent="0.25">
      <c r="A87" s="33"/>
      <c r="B87" s="9" t="s">
        <v>133</v>
      </c>
      <c r="C87" s="11">
        <v>2869.72</v>
      </c>
      <c r="D87" s="9" t="s">
        <v>84</v>
      </c>
      <c r="E87" s="11">
        <v>2458.77</v>
      </c>
      <c r="F87" s="47"/>
      <c r="G87" s="9" t="s">
        <v>86</v>
      </c>
      <c r="H87" s="14" t="s">
        <v>74</v>
      </c>
      <c r="I87" s="10">
        <f>SUM(B85:H85)</f>
        <v>31244.05</v>
      </c>
    </row>
    <row r="88" spans="1:9" x14ac:dyDescent="0.25">
      <c r="A88" s="6"/>
      <c r="B88" s="9"/>
      <c r="C88" s="11"/>
      <c r="D88" s="35"/>
      <c r="E88" s="11"/>
      <c r="F88" s="47"/>
      <c r="G88" s="9"/>
      <c r="H88" s="38"/>
      <c r="I88" s="48"/>
    </row>
    <row r="89" spans="1:9" x14ac:dyDescent="0.25">
      <c r="A89" s="39"/>
      <c r="B89" s="41"/>
      <c r="C89" s="40"/>
      <c r="D89" s="41"/>
      <c r="E89" s="40"/>
      <c r="F89" s="49"/>
      <c r="G89" s="19"/>
      <c r="H89" s="20"/>
      <c r="I89" s="20"/>
    </row>
    <row r="90" spans="1:9" x14ac:dyDescent="0.25">
      <c r="A90" s="232" t="s">
        <v>22</v>
      </c>
      <c r="B90" s="21">
        <v>17045.62</v>
      </c>
      <c r="C90" s="23">
        <v>98.45</v>
      </c>
      <c r="D90" s="21">
        <f>SUM(E94)</f>
        <v>3018.68</v>
      </c>
      <c r="E90" s="23"/>
      <c r="F90" s="46"/>
      <c r="G90" s="21">
        <v>3038.52</v>
      </c>
      <c r="H90" s="26">
        <v>915.84</v>
      </c>
      <c r="I90" s="27"/>
    </row>
    <row r="91" spans="1:9" x14ac:dyDescent="0.25">
      <c r="A91" s="232"/>
      <c r="B91" s="9"/>
      <c r="C91" s="11"/>
      <c r="D91" s="31"/>
      <c r="E91" s="10"/>
      <c r="F91" s="47"/>
      <c r="G91" s="9"/>
      <c r="H91" s="10"/>
      <c r="I91" s="11"/>
    </row>
    <row r="92" spans="1:9" x14ac:dyDescent="0.25">
      <c r="A92" s="232"/>
      <c r="B92" s="9" t="s">
        <v>88</v>
      </c>
      <c r="C92" s="11">
        <v>14441.76</v>
      </c>
      <c r="D92" s="9"/>
      <c r="E92" s="11"/>
      <c r="F92" s="47"/>
      <c r="G92" s="9"/>
      <c r="H92" s="13"/>
      <c r="I92" s="11"/>
    </row>
    <row r="93" spans="1:9" x14ac:dyDescent="0.25">
      <c r="A93" s="232"/>
      <c r="B93" s="9" t="s">
        <v>134</v>
      </c>
      <c r="C93" s="11">
        <v>2603.86</v>
      </c>
      <c r="D93" s="9"/>
      <c r="E93" s="11"/>
      <c r="F93" s="47"/>
      <c r="G93" s="9" t="s">
        <v>91</v>
      </c>
      <c r="H93" s="14" t="s">
        <v>74</v>
      </c>
      <c r="I93" s="10">
        <f>SUM(B90:H90)</f>
        <v>24117.11</v>
      </c>
    </row>
    <row r="94" spans="1:9" x14ac:dyDescent="0.25">
      <c r="A94" s="50" t="s">
        <v>23</v>
      </c>
      <c r="B94" s="9" t="s">
        <v>135</v>
      </c>
      <c r="C94" s="11"/>
      <c r="D94" s="51" t="s">
        <v>89</v>
      </c>
      <c r="E94" s="14">
        <v>3018.68</v>
      </c>
      <c r="F94" s="47"/>
      <c r="G94" s="16"/>
      <c r="H94" s="17"/>
      <c r="I94" s="17"/>
    </row>
    <row r="95" spans="1:9" x14ac:dyDescent="0.25">
      <c r="A95" s="52"/>
      <c r="B95" s="16"/>
      <c r="C95" s="17"/>
      <c r="D95" s="16"/>
      <c r="E95" s="17"/>
      <c r="F95" s="47"/>
      <c r="G95" s="16"/>
      <c r="H95" s="17"/>
      <c r="I95" s="17"/>
    </row>
    <row r="96" spans="1:9" x14ac:dyDescent="0.25">
      <c r="A96" s="237" t="s">
        <v>154</v>
      </c>
      <c r="B96" s="189">
        <f>SUM(C98:C99)</f>
        <v>16848.72</v>
      </c>
      <c r="C96" s="186"/>
      <c r="D96" s="189">
        <f>SUM(E98:E99)</f>
        <v>918.96</v>
      </c>
      <c r="E96" s="186"/>
      <c r="F96" s="24"/>
      <c r="G96" s="191">
        <v>841.56</v>
      </c>
      <c r="H96" s="189">
        <v>915.84</v>
      </c>
      <c r="I96" s="186"/>
    </row>
    <row r="97" spans="1:9" ht="21.6" customHeight="1" x14ac:dyDescent="0.25">
      <c r="A97" s="238"/>
      <c r="B97" s="158"/>
      <c r="C97" s="159"/>
      <c r="D97" s="158"/>
      <c r="E97" s="159"/>
      <c r="F97" s="9"/>
      <c r="G97" s="158"/>
      <c r="H97" s="159"/>
      <c r="I97" s="159"/>
    </row>
    <row r="98" spans="1:9" x14ac:dyDescent="0.25">
      <c r="A98" s="238"/>
      <c r="B98" s="158" t="s">
        <v>88</v>
      </c>
      <c r="C98" s="159">
        <v>14441.76</v>
      </c>
      <c r="D98" s="158" t="s">
        <v>155</v>
      </c>
      <c r="E98" s="159">
        <v>918.96</v>
      </c>
      <c r="F98" s="9"/>
      <c r="G98" s="158" t="s">
        <v>107</v>
      </c>
      <c r="H98" s="159" t="s">
        <v>74</v>
      </c>
      <c r="I98" s="195">
        <f>SUM(B96:H96)</f>
        <v>19525.080000000002</v>
      </c>
    </row>
    <row r="99" spans="1:9" x14ac:dyDescent="0.25">
      <c r="A99" s="238"/>
      <c r="B99" s="158" t="s">
        <v>188</v>
      </c>
      <c r="C99" s="159">
        <v>2406.96</v>
      </c>
      <c r="D99" s="158"/>
      <c r="E99" s="159"/>
      <c r="F99" s="9"/>
      <c r="G99" s="158"/>
      <c r="H99" s="159"/>
      <c r="I99" s="159"/>
    </row>
    <row r="100" spans="1:9" ht="13.15" customHeight="1" x14ac:dyDescent="0.25">
      <c r="A100" s="239"/>
      <c r="B100" s="158"/>
      <c r="C100" s="159"/>
      <c r="D100" s="158"/>
      <c r="E100" s="159"/>
      <c r="F100" s="9"/>
      <c r="G100" s="158"/>
      <c r="H100" s="159"/>
      <c r="I100" s="159"/>
    </row>
    <row r="101" spans="1:9" x14ac:dyDescent="0.25">
      <c r="A101" s="37" t="s">
        <v>23</v>
      </c>
      <c r="B101" s="21">
        <v>17045.62</v>
      </c>
      <c r="C101" s="23">
        <v>98.45</v>
      </c>
      <c r="D101" s="21">
        <f>SUM(E104)</f>
        <v>2506.42</v>
      </c>
      <c r="E101" s="23"/>
      <c r="F101" s="53"/>
      <c r="G101" s="21">
        <v>3038.52</v>
      </c>
      <c r="H101" s="26">
        <v>915.84</v>
      </c>
      <c r="I101" s="27"/>
    </row>
    <row r="102" spans="1:9" x14ac:dyDescent="0.25">
      <c r="A102" s="33"/>
      <c r="B102" s="9"/>
      <c r="C102" s="11"/>
      <c r="D102" s="31"/>
      <c r="E102" s="10"/>
      <c r="F102" s="9"/>
      <c r="G102" s="9"/>
      <c r="H102" s="10"/>
      <c r="I102" s="11"/>
    </row>
    <row r="103" spans="1:9" x14ac:dyDescent="0.25">
      <c r="A103" s="33"/>
      <c r="B103" s="9" t="s">
        <v>88</v>
      </c>
      <c r="C103" s="11">
        <v>14441.76</v>
      </c>
      <c r="D103" s="9"/>
      <c r="E103" s="11"/>
      <c r="F103" s="9"/>
      <c r="G103" s="9" t="s">
        <v>91</v>
      </c>
      <c r="H103" s="14" t="s">
        <v>74</v>
      </c>
      <c r="I103" s="10">
        <f>SUM(B101:H101)</f>
        <v>23604.85</v>
      </c>
    </row>
    <row r="104" spans="1:9" x14ac:dyDescent="0.25">
      <c r="A104" s="6"/>
      <c r="B104" s="9" t="s">
        <v>134</v>
      </c>
      <c r="C104" s="11">
        <v>2603.86</v>
      </c>
      <c r="D104" s="9" t="s">
        <v>90</v>
      </c>
      <c r="E104" s="11">
        <v>2506.42</v>
      </c>
      <c r="F104" s="16"/>
      <c r="G104" s="9"/>
      <c r="H104" s="38"/>
      <c r="I104" s="11"/>
    </row>
    <row r="105" spans="1:9" x14ac:dyDescent="0.25">
      <c r="A105" s="39"/>
      <c r="B105" s="41" t="s">
        <v>135</v>
      </c>
      <c r="C105" s="40"/>
      <c r="D105" s="41"/>
      <c r="E105" s="40"/>
      <c r="F105" s="19"/>
      <c r="G105" s="19"/>
      <c r="H105" s="20"/>
      <c r="I105" s="20"/>
    </row>
    <row r="106" spans="1:9" x14ac:dyDescent="0.25">
      <c r="A106" s="37" t="s">
        <v>23</v>
      </c>
      <c r="B106" s="21">
        <v>17045.62</v>
      </c>
      <c r="C106" s="23">
        <v>98.45</v>
      </c>
      <c r="D106" s="21">
        <f>SUM(E109)</f>
        <v>2762.48</v>
      </c>
      <c r="E106" s="23"/>
      <c r="F106" s="53"/>
      <c r="G106" s="21">
        <v>3038.52</v>
      </c>
      <c r="H106" s="26">
        <v>915.84</v>
      </c>
      <c r="I106" s="27"/>
    </row>
    <row r="107" spans="1:9" x14ac:dyDescent="0.25">
      <c r="A107" s="5"/>
      <c r="B107" s="9"/>
      <c r="C107" s="11"/>
      <c r="D107" s="7"/>
      <c r="E107" s="8"/>
      <c r="F107" s="13"/>
      <c r="G107" s="9"/>
      <c r="H107" s="10"/>
      <c r="I107" s="11"/>
    </row>
    <row r="108" spans="1:9" x14ac:dyDescent="0.25">
      <c r="A108" s="33"/>
      <c r="B108" s="9" t="s">
        <v>88</v>
      </c>
      <c r="C108" s="11">
        <v>14441.76</v>
      </c>
      <c r="D108" s="9"/>
      <c r="E108" s="11"/>
      <c r="F108" s="9"/>
      <c r="G108" s="9" t="s">
        <v>91</v>
      </c>
      <c r="H108" s="14" t="s">
        <v>74</v>
      </c>
      <c r="I108" s="10">
        <f>SUM(B106:H106)</f>
        <v>23860.91</v>
      </c>
    </row>
    <row r="109" spans="1:9" x14ac:dyDescent="0.25">
      <c r="A109" s="6"/>
      <c r="B109" s="9" t="s">
        <v>134</v>
      </c>
      <c r="C109" s="11">
        <v>2603.86</v>
      </c>
      <c r="D109" s="9" t="s">
        <v>92</v>
      </c>
      <c r="E109" s="11">
        <v>2762.48</v>
      </c>
      <c r="F109" s="16"/>
      <c r="G109" s="9"/>
      <c r="H109" s="38"/>
      <c r="I109" s="54"/>
    </row>
    <row r="110" spans="1:9" x14ac:dyDescent="0.25">
      <c r="A110" s="6"/>
      <c r="B110" s="41" t="s">
        <v>135</v>
      </c>
      <c r="C110" s="11"/>
      <c r="D110" s="16"/>
      <c r="E110" s="17"/>
      <c r="F110" s="16"/>
      <c r="G110" s="19"/>
      <c r="H110" s="20"/>
      <c r="I110" s="17"/>
    </row>
    <row r="111" spans="1:9" x14ac:dyDescent="0.25">
      <c r="A111" s="37" t="s">
        <v>23</v>
      </c>
      <c r="B111" s="21">
        <v>17045.62</v>
      </c>
      <c r="C111" s="23">
        <v>98.45</v>
      </c>
      <c r="D111" s="21">
        <f>SUM(E113)</f>
        <v>2279.9</v>
      </c>
      <c r="E111" s="23"/>
      <c r="F111" s="53"/>
      <c r="G111" s="21">
        <v>3038.52</v>
      </c>
      <c r="H111" s="26">
        <v>915.84</v>
      </c>
      <c r="I111" s="27"/>
    </row>
    <row r="112" spans="1:9" x14ac:dyDescent="0.25">
      <c r="A112" s="5"/>
      <c r="B112" s="9"/>
      <c r="C112" s="11"/>
      <c r="D112" s="7"/>
      <c r="E112" s="8"/>
      <c r="F112" s="13"/>
      <c r="G112" s="9"/>
      <c r="H112" s="10"/>
      <c r="I112" s="11"/>
    </row>
    <row r="113" spans="1:9" x14ac:dyDescent="0.25">
      <c r="A113" s="33"/>
      <c r="B113" s="9" t="s">
        <v>88</v>
      </c>
      <c r="C113" s="11">
        <v>14441.76</v>
      </c>
      <c r="D113" s="9" t="s">
        <v>93</v>
      </c>
      <c r="E113" s="11">
        <v>2279.9</v>
      </c>
      <c r="F113" s="9"/>
      <c r="G113" s="9" t="s">
        <v>91</v>
      </c>
      <c r="H113" s="14" t="s">
        <v>74</v>
      </c>
      <c r="I113" s="10">
        <f>SUM(B111:H111)</f>
        <v>23378.33</v>
      </c>
    </row>
    <row r="114" spans="1:9" x14ac:dyDescent="0.25">
      <c r="A114" s="6"/>
      <c r="B114" s="9" t="s">
        <v>134</v>
      </c>
      <c r="C114" s="11">
        <v>2603.86</v>
      </c>
      <c r="D114" s="35" t="s">
        <v>94</v>
      </c>
      <c r="E114" s="11"/>
      <c r="F114" s="16"/>
      <c r="G114" s="9"/>
      <c r="H114" s="38"/>
      <c r="I114" s="10"/>
    </row>
    <row r="115" spans="1:9" x14ac:dyDescent="0.25">
      <c r="A115" s="6"/>
      <c r="B115" s="41" t="s">
        <v>135</v>
      </c>
      <c r="C115" s="11"/>
      <c r="D115" s="9"/>
      <c r="E115" s="11"/>
      <c r="F115" s="16"/>
      <c r="G115" s="19"/>
      <c r="H115" s="20"/>
      <c r="I115" s="17"/>
    </row>
    <row r="116" spans="1:9" x14ac:dyDescent="0.25">
      <c r="A116" s="37" t="s">
        <v>24</v>
      </c>
      <c r="B116" s="21">
        <v>17045.62</v>
      </c>
      <c r="C116" s="23">
        <v>98.45</v>
      </c>
      <c r="D116" s="21">
        <f>SUM(E120)</f>
        <v>1737.68</v>
      </c>
      <c r="E116" s="23"/>
      <c r="F116" s="46"/>
      <c r="G116" s="21">
        <v>3038.52</v>
      </c>
      <c r="H116" s="26">
        <v>915.84</v>
      </c>
      <c r="I116" s="27"/>
    </row>
    <row r="117" spans="1:9" x14ac:dyDescent="0.25">
      <c r="A117" s="5"/>
      <c r="B117" s="9"/>
      <c r="C117" s="11"/>
      <c r="D117" s="7"/>
      <c r="E117" s="8"/>
      <c r="F117" s="47"/>
      <c r="G117" s="9"/>
      <c r="H117" s="10"/>
      <c r="I117" s="11"/>
    </row>
    <row r="118" spans="1:9" x14ac:dyDescent="0.25">
      <c r="A118" s="5" t="s">
        <v>25</v>
      </c>
      <c r="B118" s="9" t="s">
        <v>88</v>
      </c>
      <c r="C118" s="11">
        <v>14441.76</v>
      </c>
      <c r="D118" s="9"/>
      <c r="E118" s="11"/>
      <c r="F118" s="47"/>
      <c r="G118" s="9"/>
      <c r="H118" s="13"/>
      <c r="I118" s="11"/>
    </row>
    <row r="119" spans="1:9" x14ac:dyDescent="0.25">
      <c r="A119" s="5">
        <v>-14</v>
      </c>
      <c r="B119" s="9" t="s">
        <v>134</v>
      </c>
      <c r="C119" s="11">
        <v>2603.86</v>
      </c>
      <c r="D119" s="9"/>
      <c r="E119" s="11"/>
      <c r="F119" s="47"/>
      <c r="G119" s="9" t="s">
        <v>91</v>
      </c>
      <c r="H119" s="14" t="s">
        <v>74</v>
      </c>
      <c r="I119" s="10">
        <f>SUM(B116:H116)</f>
        <v>22836.11</v>
      </c>
    </row>
    <row r="120" spans="1:9" x14ac:dyDescent="0.25">
      <c r="A120" s="55"/>
      <c r="B120" s="41" t="s">
        <v>135</v>
      </c>
      <c r="C120" s="20"/>
      <c r="D120" s="110" t="s">
        <v>95</v>
      </c>
      <c r="E120" s="20">
        <v>1737.68</v>
      </c>
      <c r="F120" s="49"/>
      <c r="G120" s="19"/>
      <c r="H120" s="20"/>
      <c r="I120" s="20"/>
    </row>
    <row r="121" spans="1:9" x14ac:dyDescent="0.25">
      <c r="A121" s="197" t="s">
        <v>26</v>
      </c>
      <c r="B121" s="199">
        <f>SUM(C123:C124)</f>
        <v>16848.72</v>
      </c>
      <c r="C121" s="184"/>
      <c r="D121" s="189">
        <f>SUM(E123:E124)</f>
        <v>1737.68</v>
      </c>
      <c r="E121" s="184"/>
      <c r="F121" s="46"/>
      <c r="G121" s="201">
        <v>1846.2</v>
      </c>
      <c r="H121" s="202">
        <v>915.84</v>
      </c>
      <c r="I121" s="184"/>
    </row>
    <row r="122" spans="1:9" x14ac:dyDescent="0.25">
      <c r="A122" s="198" t="s">
        <v>156</v>
      </c>
      <c r="B122" s="9"/>
      <c r="C122" s="17"/>
      <c r="D122" s="158"/>
      <c r="E122" s="17"/>
      <c r="F122" s="47"/>
      <c r="G122" s="16"/>
      <c r="H122" s="17"/>
      <c r="I122" s="17"/>
    </row>
    <row r="123" spans="1:9" x14ac:dyDescent="0.25">
      <c r="A123" s="33"/>
      <c r="B123" s="9" t="s">
        <v>88</v>
      </c>
      <c r="C123" s="17">
        <v>14441.76</v>
      </c>
      <c r="D123" s="158" t="s">
        <v>95</v>
      </c>
      <c r="E123" s="17">
        <v>1737.68</v>
      </c>
      <c r="F123" s="47"/>
      <c r="G123" s="158" t="s">
        <v>157</v>
      </c>
      <c r="H123" s="159" t="s">
        <v>74</v>
      </c>
      <c r="I123" s="203">
        <f>SUM(B121:H121)</f>
        <v>21348.440000000002</v>
      </c>
    </row>
    <row r="124" spans="1:9" x14ac:dyDescent="0.25">
      <c r="A124" s="200"/>
      <c r="B124" s="9" t="s">
        <v>188</v>
      </c>
      <c r="C124" s="17">
        <v>2406.96</v>
      </c>
      <c r="D124" s="158"/>
      <c r="E124" s="17"/>
      <c r="F124" s="47"/>
      <c r="G124" s="16"/>
      <c r="H124" s="17"/>
      <c r="I124" s="17"/>
    </row>
    <row r="125" spans="1:9" x14ac:dyDescent="0.25">
      <c r="A125" s="33"/>
      <c r="B125" s="9"/>
      <c r="C125" s="17"/>
      <c r="D125" s="158"/>
      <c r="E125" s="17"/>
      <c r="F125" s="47"/>
      <c r="G125" s="16"/>
      <c r="H125" s="17"/>
      <c r="I125" s="17"/>
    </row>
    <row r="126" spans="1:9" ht="22.5" x14ac:dyDescent="0.25">
      <c r="A126" s="197" t="s">
        <v>166</v>
      </c>
      <c r="B126" s="199">
        <f>SUM(C128:C129)</f>
        <v>16848.72</v>
      </c>
      <c r="C126" s="184"/>
      <c r="D126" s="189">
        <f>SUM(E128)</f>
        <v>2134.86</v>
      </c>
      <c r="E126" s="184"/>
      <c r="F126" s="46"/>
      <c r="G126" s="193">
        <v>1844.88</v>
      </c>
      <c r="H126" s="189">
        <v>915.84</v>
      </c>
      <c r="I126" s="186"/>
    </row>
    <row r="127" spans="1:9" x14ac:dyDescent="0.25">
      <c r="A127" s="33"/>
      <c r="B127" s="9"/>
      <c r="C127" s="17"/>
      <c r="D127" s="158"/>
      <c r="E127" s="17"/>
      <c r="F127" s="47"/>
      <c r="G127" s="158"/>
      <c r="H127" s="159"/>
      <c r="I127" s="159"/>
    </row>
    <row r="128" spans="1:9" x14ac:dyDescent="0.25">
      <c r="A128" s="33"/>
      <c r="B128" s="9" t="s">
        <v>88</v>
      </c>
      <c r="C128" s="17">
        <v>14441.76</v>
      </c>
      <c r="D128" s="158" t="s">
        <v>167</v>
      </c>
      <c r="E128" s="17">
        <v>2134.86</v>
      </c>
      <c r="F128" s="47"/>
      <c r="G128" s="158" t="s">
        <v>98</v>
      </c>
      <c r="H128" s="159" t="s">
        <v>74</v>
      </c>
      <c r="I128" s="195">
        <f>SUM(B126:H126)</f>
        <v>21744.300000000003</v>
      </c>
    </row>
    <row r="129" spans="1:9" x14ac:dyDescent="0.25">
      <c r="A129" s="33"/>
      <c r="B129" s="9" t="s">
        <v>188</v>
      </c>
      <c r="C129" s="17">
        <v>2406.96</v>
      </c>
      <c r="D129" s="158"/>
      <c r="E129" s="17"/>
      <c r="F129" s="47"/>
      <c r="G129" s="158"/>
      <c r="H129" s="159"/>
      <c r="I129" s="159"/>
    </row>
    <row r="130" spans="1:9" x14ac:dyDescent="0.25">
      <c r="A130" s="33"/>
      <c r="B130" s="9"/>
      <c r="C130" s="17"/>
      <c r="D130" s="158"/>
      <c r="E130" s="17"/>
      <c r="F130" s="47"/>
      <c r="G130" s="158"/>
      <c r="H130" s="159"/>
      <c r="I130" s="159"/>
    </row>
    <row r="131" spans="1:9" x14ac:dyDescent="0.25">
      <c r="A131" s="37" t="s">
        <v>26</v>
      </c>
      <c r="B131" s="21">
        <v>17062.060000000001</v>
      </c>
      <c r="C131" s="23">
        <v>106.67</v>
      </c>
      <c r="D131" s="21">
        <f>SUM(E131:E135)</f>
        <v>1737.82</v>
      </c>
      <c r="E131" s="23"/>
      <c r="F131" s="21">
        <v>2166.2399999999998</v>
      </c>
      <c r="G131" s="21">
        <v>1844.88</v>
      </c>
      <c r="H131" s="26">
        <v>915.84</v>
      </c>
      <c r="I131" s="27"/>
    </row>
    <row r="132" spans="1:9" ht="15" customHeight="1" x14ac:dyDescent="0.25">
      <c r="A132" s="5" t="s">
        <v>27</v>
      </c>
      <c r="B132" s="9"/>
      <c r="C132" s="11"/>
      <c r="D132" s="31"/>
      <c r="E132" s="10"/>
      <c r="F132" s="9"/>
      <c r="G132" s="9"/>
      <c r="H132" s="10"/>
      <c r="I132" s="11"/>
    </row>
    <row r="133" spans="1:9" x14ac:dyDescent="0.25">
      <c r="A133" s="5"/>
      <c r="B133" s="9" t="s">
        <v>88</v>
      </c>
      <c r="C133" s="11">
        <v>14441.76</v>
      </c>
      <c r="D133" s="9" t="s">
        <v>96</v>
      </c>
      <c r="E133" s="11">
        <v>1737.82</v>
      </c>
      <c r="F133" s="9" t="s">
        <v>97</v>
      </c>
      <c r="G133" s="9" t="s">
        <v>98</v>
      </c>
      <c r="H133" s="13"/>
      <c r="I133" s="11"/>
    </row>
    <row r="134" spans="1:9" x14ac:dyDescent="0.25">
      <c r="A134" s="33"/>
      <c r="B134" s="9" t="s">
        <v>188</v>
      </c>
      <c r="C134" s="11">
        <v>2406.96</v>
      </c>
      <c r="D134" s="9"/>
      <c r="E134" s="11"/>
      <c r="F134" s="9"/>
      <c r="G134" s="114"/>
      <c r="H134" s="14" t="s">
        <v>74</v>
      </c>
      <c r="I134" s="10">
        <f>SUM(B131:H131)</f>
        <v>23833.510000000002</v>
      </c>
    </row>
    <row r="135" spans="1:9" ht="22.5" x14ac:dyDescent="0.25">
      <c r="A135" s="6"/>
      <c r="B135" s="9" t="s">
        <v>137</v>
      </c>
      <c r="C135" s="11"/>
      <c r="D135" s="9" t="s">
        <v>28</v>
      </c>
      <c r="E135" s="11"/>
      <c r="F135" s="16"/>
      <c r="G135" s="121"/>
      <c r="H135" s="17"/>
      <c r="I135" s="17"/>
    </row>
    <row r="136" spans="1:9" x14ac:dyDescent="0.25">
      <c r="A136" s="206" t="s">
        <v>158</v>
      </c>
      <c r="B136" s="199">
        <f>SUM(C138:C139)</f>
        <v>16848.72</v>
      </c>
      <c r="C136" s="27"/>
      <c r="D136" s="199">
        <f>SUM(E138:E139)</f>
        <v>2456.3000000000002</v>
      </c>
      <c r="E136" s="27"/>
      <c r="F136" s="192"/>
      <c r="G136" s="191">
        <v>1796.04</v>
      </c>
      <c r="H136" s="189">
        <v>915.84</v>
      </c>
      <c r="I136" s="186"/>
    </row>
    <row r="137" spans="1:9" x14ac:dyDescent="0.25">
      <c r="A137" s="16"/>
      <c r="B137" s="9"/>
      <c r="C137" s="11"/>
      <c r="D137" s="9"/>
      <c r="E137" s="11"/>
      <c r="F137" s="16"/>
      <c r="G137" s="158"/>
      <c r="H137" s="159"/>
      <c r="I137" s="159"/>
    </row>
    <row r="138" spans="1:9" x14ac:dyDescent="0.25">
      <c r="A138" s="207"/>
      <c r="B138" s="9" t="s">
        <v>88</v>
      </c>
      <c r="C138" s="11">
        <v>14441.76</v>
      </c>
      <c r="D138" s="9" t="s">
        <v>162</v>
      </c>
      <c r="E138" s="11">
        <v>2456.3000000000002</v>
      </c>
      <c r="F138" s="16"/>
      <c r="G138" s="158" t="s">
        <v>161</v>
      </c>
      <c r="H138" s="159" t="s">
        <v>74</v>
      </c>
      <c r="I138" s="195">
        <f>SUM(B136:H136)</f>
        <v>22016.9</v>
      </c>
    </row>
    <row r="139" spans="1:9" x14ac:dyDescent="0.25">
      <c r="A139" s="16"/>
      <c r="B139" s="9" t="s">
        <v>188</v>
      </c>
      <c r="C139" s="11">
        <v>2406.96</v>
      </c>
      <c r="D139" s="9"/>
      <c r="E139" s="11"/>
      <c r="F139" s="16"/>
      <c r="G139" s="158"/>
      <c r="H139" s="159"/>
      <c r="I139" s="159"/>
    </row>
    <row r="140" spans="1:9" x14ac:dyDescent="0.25">
      <c r="A140" s="16"/>
      <c r="B140" s="9"/>
      <c r="C140" s="11"/>
      <c r="D140" s="9"/>
      <c r="E140" s="11"/>
      <c r="F140" s="16"/>
      <c r="G140" s="158"/>
      <c r="H140" s="159"/>
      <c r="I140" s="159"/>
    </row>
    <row r="141" spans="1:9" x14ac:dyDescent="0.25">
      <c r="A141" s="205" t="s">
        <v>158</v>
      </c>
      <c r="B141" s="199">
        <f>SUM(C143:C144)</f>
        <v>16848.72</v>
      </c>
      <c r="C141" s="27"/>
      <c r="D141" s="199">
        <f>SUM(E143:E144)</f>
        <v>2571.52</v>
      </c>
      <c r="E141" s="27"/>
      <c r="F141" s="192"/>
      <c r="G141" s="201">
        <v>1796.04</v>
      </c>
      <c r="H141" s="189">
        <v>915.84</v>
      </c>
      <c r="I141" s="184"/>
    </row>
    <row r="142" spans="1:9" x14ac:dyDescent="0.25">
      <c r="A142" s="6"/>
      <c r="B142" s="9"/>
      <c r="C142" s="11"/>
      <c r="D142" s="9"/>
      <c r="E142" s="11"/>
      <c r="F142" s="16"/>
      <c r="G142" s="16"/>
      <c r="H142" s="159"/>
      <c r="I142" s="17"/>
    </row>
    <row r="143" spans="1:9" x14ac:dyDescent="0.25">
      <c r="A143" s="204"/>
      <c r="B143" s="9" t="s">
        <v>88</v>
      </c>
      <c r="C143" s="11">
        <v>14441.76</v>
      </c>
      <c r="D143" s="9" t="s">
        <v>159</v>
      </c>
      <c r="E143" s="11">
        <v>1779.6</v>
      </c>
      <c r="F143" s="16"/>
      <c r="G143" s="158" t="s">
        <v>161</v>
      </c>
      <c r="H143" s="159" t="s">
        <v>74</v>
      </c>
      <c r="I143" s="203">
        <f>SUM(B141:H141)</f>
        <v>22132.120000000003</v>
      </c>
    </row>
    <row r="144" spans="1:9" x14ac:dyDescent="0.25">
      <c r="A144" s="6"/>
      <c r="B144" s="9" t="s">
        <v>188</v>
      </c>
      <c r="C144" s="11">
        <v>2406.96</v>
      </c>
      <c r="D144" s="9" t="s">
        <v>160</v>
      </c>
      <c r="E144" s="11">
        <v>791.92</v>
      </c>
      <c r="F144" s="16"/>
      <c r="G144" s="121"/>
      <c r="H144" s="17"/>
      <c r="I144" s="17"/>
    </row>
    <row r="145" spans="1:9" x14ac:dyDescent="0.25">
      <c r="A145" s="6"/>
      <c r="B145" s="9"/>
      <c r="C145" s="11"/>
      <c r="D145" s="9"/>
      <c r="E145" s="11"/>
      <c r="F145" s="16"/>
      <c r="G145" s="121"/>
      <c r="H145" s="17"/>
      <c r="I145" s="17"/>
    </row>
    <row r="146" spans="1:9" ht="22.5" x14ac:dyDescent="0.25">
      <c r="A146" s="197" t="s">
        <v>163</v>
      </c>
      <c r="B146" s="189">
        <f>SUM(C148:C149)</f>
        <v>16848.72</v>
      </c>
      <c r="C146" s="186"/>
      <c r="D146" s="185"/>
      <c r="E146" s="186"/>
      <c r="F146" s="185"/>
      <c r="G146" s="191">
        <v>420.84</v>
      </c>
      <c r="H146" s="189">
        <v>915.84</v>
      </c>
      <c r="I146" s="187"/>
    </row>
    <row r="147" spans="1:9" x14ac:dyDescent="0.25">
      <c r="A147" s="33"/>
      <c r="B147" s="158"/>
      <c r="C147" s="159"/>
      <c r="D147" s="158"/>
      <c r="E147" s="159"/>
      <c r="F147" s="158"/>
      <c r="G147" s="158"/>
      <c r="H147" s="159"/>
      <c r="I147" s="188"/>
    </row>
    <row r="148" spans="1:9" x14ac:dyDescent="0.25">
      <c r="A148" s="33"/>
      <c r="B148" s="158" t="s">
        <v>88</v>
      </c>
      <c r="C148" s="159">
        <v>14441.76</v>
      </c>
      <c r="D148" s="158"/>
      <c r="E148" s="159"/>
      <c r="F148" s="158"/>
      <c r="G148" s="158" t="s">
        <v>164</v>
      </c>
      <c r="H148" s="159" t="s">
        <v>165</v>
      </c>
      <c r="I148" s="190">
        <f>SUM(B146:H146)</f>
        <v>18185.400000000001</v>
      </c>
    </row>
    <row r="149" spans="1:9" x14ac:dyDescent="0.25">
      <c r="A149" s="33"/>
      <c r="B149" s="158" t="s">
        <v>188</v>
      </c>
      <c r="C149" s="159">
        <v>2406.96</v>
      </c>
      <c r="D149" s="158"/>
      <c r="E149" s="159"/>
      <c r="F149" s="158"/>
      <c r="G149" s="158"/>
      <c r="H149" s="159"/>
      <c r="I149" s="188"/>
    </row>
    <row r="150" spans="1:9" x14ac:dyDescent="0.25">
      <c r="A150" s="33"/>
      <c r="B150" s="158"/>
      <c r="C150" s="159"/>
      <c r="D150" s="158"/>
      <c r="E150" s="159"/>
      <c r="F150" s="158"/>
      <c r="G150" s="158"/>
      <c r="H150" s="159"/>
      <c r="I150" s="188"/>
    </row>
    <row r="151" spans="1:9" x14ac:dyDescent="0.25">
      <c r="A151" s="45" t="s">
        <v>26</v>
      </c>
      <c r="B151" s="21">
        <v>17062.060000000001</v>
      </c>
      <c r="C151" s="23">
        <v>106.67</v>
      </c>
      <c r="D151" s="21">
        <f>SUM(E151:E155)</f>
        <v>1665.02</v>
      </c>
      <c r="E151" s="23"/>
      <c r="F151" s="21">
        <v>1179.24</v>
      </c>
      <c r="G151" s="21">
        <v>2189.7600000000002</v>
      </c>
      <c r="H151" s="26">
        <v>915.84</v>
      </c>
      <c r="I151" s="27"/>
    </row>
    <row r="152" spans="1:9" x14ac:dyDescent="0.25">
      <c r="A152" s="35" t="s">
        <v>29</v>
      </c>
      <c r="B152" s="48"/>
      <c r="C152" s="11"/>
      <c r="D152" s="31"/>
      <c r="E152" s="10"/>
      <c r="F152" s="9"/>
      <c r="G152" s="9"/>
      <c r="H152" s="10"/>
      <c r="I152" s="11"/>
    </row>
    <row r="153" spans="1:9" x14ac:dyDescent="0.25">
      <c r="A153" s="5"/>
      <c r="B153" s="9" t="s">
        <v>99</v>
      </c>
      <c r="C153" s="11">
        <v>14441.76</v>
      </c>
      <c r="D153" s="9" t="s">
        <v>101</v>
      </c>
      <c r="E153" s="11">
        <v>1665.02</v>
      </c>
      <c r="F153" s="9" t="s">
        <v>54</v>
      </c>
      <c r="G153" s="9"/>
      <c r="H153" s="13"/>
      <c r="I153" s="11"/>
    </row>
    <row r="154" spans="1:9" x14ac:dyDescent="0.25">
      <c r="A154" s="5">
        <v>-11</v>
      </c>
      <c r="B154" s="9" t="s">
        <v>136</v>
      </c>
      <c r="C154" s="11">
        <v>2620</v>
      </c>
      <c r="D154" s="9"/>
      <c r="E154" s="11"/>
      <c r="F154" s="9"/>
      <c r="G154" s="9" t="s">
        <v>100</v>
      </c>
      <c r="H154" s="14" t="s">
        <v>74</v>
      </c>
      <c r="I154" s="10">
        <f>SUM(B151:H151)</f>
        <v>23118.59</v>
      </c>
    </row>
    <row r="155" spans="1:9" ht="22.5" x14ac:dyDescent="0.25">
      <c r="A155" s="55"/>
      <c r="B155" s="9" t="s">
        <v>137</v>
      </c>
      <c r="C155" s="40"/>
      <c r="D155" s="41"/>
      <c r="E155" s="40"/>
      <c r="F155" s="41"/>
      <c r="G155" s="19"/>
      <c r="H155" s="20"/>
      <c r="I155" s="20"/>
    </row>
    <row r="156" spans="1:9" ht="33.75" x14ac:dyDescent="0.25">
      <c r="A156" s="37" t="s">
        <v>31</v>
      </c>
      <c r="B156" s="21">
        <v>17059.96</v>
      </c>
      <c r="C156" s="23">
        <v>105.62</v>
      </c>
      <c r="D156" s="21">
        <f>SUM(E160)</f>
        <v>3064.18</v>
      </c>
      <c r="E156" s="23"/>
      <c r="F156" s="21">
        <v>1202.76</v>
      </c>
      <c r="G156" s="21">
        <v>5128.5600000000004</v>
      </c>
      <c r="H156" s="26">
        <v>915.84</v>
      </c>
      <c r="I156" s="27"/>
    </row>
    <row r="157" spans="1:9" x14ac:dyDescent="0.25">
      <c r="A157" s="5"/>
      <c r="B157" s="9"/>
      <c r="C157" s="11"/>
      <c r="D157" s="7"/>
      <c r="E157" s="8"/>
      <c r="F157" s="9"/>
      <c r="G157" s="7"/>
      <c r="H157" s="10"/>
      <c r="I157" s="11"/>
    </row>
    <row r="158" spans="1:9" x14ac:dyDescent="0.25">
      <c r="A158" s="33"/>
      <c r="B158" s="9" t="s">
        <v>99</v>
      </c>
      <c r="C158" s="11">
        <v>14441.76</v>
      </c>
      <c r="D158" s="9"/>
      <c r="E158" s="11"/>
      <c r="F158" s="9"/>
      <c r="G158" s="9"/>
      <c r="H158" s="13"/>
      <c r="I158" s="11"/>
    </row>
    <row r="159" spans="1:9" x14ac:dyDescent="0.25">
      <c r="A159" s="6"/>
      <c r="B159" s="9" t="s">
        <v>139</v>
      </c>
      <c r="C159" s="11">
        <v>2618.1999999999998</v>
      </c>
      <c r="D159" s="9"/>
      <c r="E159" s="11"/>
      <c r="F159" s="9" t="s">
        <v>103</v>
      </c>
      <c r="G159" s="9" t="s">
        <v>104</v>
      </c>
      <c r="H159" s="14" t="s">
        <v>74</v>
      </c>
      <c r="I159" s="10">
        <f>SUM(B156:H156)</f>
        <v>27476.92</v>
      </c>
    </row>
    <row r="160" spans="1:9" ht="22.5" x14ac:dyDescent="0.25">
      <c r="A160" s="6"/>
      <c r="B160" s="9" t="s">
        <v>140</v>
      </c>
      <c r="C160" s="11"/>
      <c r="D160" s="9" t="s">
        <v>102</v>
      </c>
      <c r="E160" s="11">
        <v>3064.18</v>
      </c>
      <c r="F160" s="9"/>
      <c r="G160" s="16"/>
      <c r="H160" s="17"/>
      <c r="I160" s="17"/>
    </row>
    <row r="161" spans="1:9" x14ac:dyDescent="0.25">
      <c r="A161" s="39"/>
      <c r="B161" s="19"/>
      <c r="C161" s="20"/>
      <c r="D161" s="41"/>
      <c r="E161" s="40"/>
      <c r="F161" s="41"/>
      <c r="G161" s="19"/>
      <c r="H161" s="20"/>
      <c r="I161" s="20"/>
    </row>
    <row r="162" spans="1:9" ht="33.75" x14ac:dyDescent="0.25">
      <c r="A162" s="37" t="s">
        <v>32</v>
      </c>
      <c r="B162" s="21">
        <v>17059.96</v>
      </c>
      <c r="C162" s="23">
        <v>105.62</v>
      </c>
      <c r="D162" s="127">
        <v>612.64</v>
      </c>
      <c r="E162" s="56"/>
      <c r="F162" s="53">
        <v>2166.12</v>
      </c>
      <c r="G162" s="21">
        <v>841.56</v>
      </c>
      <c r="H162" s="26">
        <v>915.84</v>
      </c>
      <c r="I162" s="27"/>
    </row>
    <row r="163" spans="1:9" x14ac:dyDescent="0.25">
      <c r="A163" s="33"/>
      <c r="B163" s="9" t="s">
        <v>88</v>
      </c>
      <c r="C163" s="11">
        <v>14441.76</v>
      </c>
      <c r="D163" s="9"/>
      <c r="E163" s="11"/>
      <c r="F163" s="9"/>
      <c r="G163" s="9"/>
      <c r="H163" s="10"/>
      <c r="I163" s="11"/>
    </row>
    <row r="164" spans="1:9" x14ac:dyDescent="0.25">
      <c r="A164" s="33"/>
      <c r="B164" s="9" t="s">
        <v>139</v>
      </c>
      <c r="C164" s="11">
        <v>2618.1999999999998</v>
      </c>
      <c r="D164" s="9" t="s">
        <v>105</v>
      </c>
      <c r="E164" s="11">
        <v>612.64</v>
      </c>
      <c r="F164" s="9" t="s">
        <v>106</v>
      </c>
      <c r="G164" s="9" t="s">
        <v>107</v>
      </c>
      <c r="H164" s="14" t="s">
        <v>74</v>
      </c>
      <c r="I164" s="10">
        <f>SUM(B162:H162)</f>
        <v>21701.739999999998</v>
      </c>
    </row>
    <row r="165" spans="1:9" ht="22.5" x14ac:dyDescent="0.25">
      <c r="A165" s="196"/>
      <c r="B165" s="9" t="s">
        <v>140</v>
      </c>
      <c r="C165" s="11"/>
      <c r="D165" s="9"/>
      <c r="E165" s="11"/>
      <c r="F165" s="9"/>
      <c r="G165" s="9"/>
      <c r="H165" s="38"/>
      <c r="I165" s="48"/>
    </row>
    <row r="166" spans="1:9" x14ac:dyDescent="0.25">
      <c r="A166" s="39"/>
      <c r="B166" s="41"/>
      <c r="C166" s="40"/>
      <c r="D166" s="19"/>
      <c r="E166" s="20"/>
      <c r="F166" s="41"/>
      <c r="G166" s="19"/>
      <c r="H166" s="20"/>
      <c r="I166" s="20"/>
    </row>
    <row r="167" spans="1:9" x14ac:dyDescent="0.25">
      <c r="A167" s="37" t="s">
        <v>26</v>
      </c>
      <c r="B167" s="21">
        <v>17059.96</v>
      </c>
      <c r="C167" s="23">
        <v>105.62</v>
      </c>
      <c r="D167" s="21">
        <f>SUM(E170)</f>
        <v>2229.5</v>
      </c>
      <c r="E167" s="23"/>
      <c r="F167" s="21">
        <v>2405.04</v>
      </c>
      <c r="G167" s="21">
        <v>3425.16</v>
      </c>
      <c r="H167" s="26">
        <v>915.84</v>
      </c>
      <c r="I167" s="27"/>
    </row>
    <row r="168" spans="1:9" x14ac:dyDescent="0.25">
      <c r="A168" s="5" t="s">
        <v>33</v>
      </c>
      <c r="B168" s="9"/>
      <c r="C168" s="11"/>
      <c r="D168" s="31"/>
      <c r="E168" s="10"/>
      <c r="F168" s="9"/>
      <c r="G168" s="9"/>
      <c r="H168" s="10"/>
      <c r="I168" s="11"/>
    </row>
    <row r="169" spans="1:9" x14ac:dyDescent="0.25">
      <c r="A169" s="5">
        <v>-11</v>
      </c>
      <c r="B169" s="9" t="s">
        <v>88</v>
      </c>
      <c r="C169" s="11">
        <v>14441.76</v>
      </c>
      <c r="D169" s="9"/>
      <c r="E169" s="11"/>
      <c r="F169" s="128"/>
      <c r="G169" s="128"/>
      <c r="H169" s="14"/>
      <c r="I169" s="10">
        <f>SUM(B167:H167)</f>
        <v>26141.119999999999</v>
      </c>
    </row>
    <row r="170" spans="1:9" x14ac:dyDescent="0.25">
      <c r="A170" s="5"/>
      <c r="B170" s="9" t="s">
        <v>139</v>
      </c>
      <c r="C170" s="11">
        <v>2618.1999999999998</v>
      </c>
      <c r="D170" s="9" t="s">
        <v>108</v>
      </c>
      <c r="E170" s="11">
        <v>2229.5</v>
      </c>
      <c r="F170" s="9" t="s">
        <v>109</v>
      </c>
      <c r="G170" s="9" t="s">
        <v>110</v>
      </c>
      <c r="H170" s="14" t="s">
        <v>74</v>
      </c>
      <c r="I170" s="11"/>
    </row>
    <row r="171" spans="1:9" ht="22.5" x14ac:dyDescent="0.25">
      <c r="A171" s="33"/>
      <c r="B171" s="9" t="s">
        <v>140</v>
      </c>
      <c r="C171" s="11"/>
      <c r="D171" s="121"/>
      <c r="E171" s="123"/>
      <c r="F171" s="121"/>
      <c r="G171" s="114"/>
      <c r="H171" s="17"/>
      <c r="I171" s="17"/>
    </row>
    <row r="172" spans="1:9" x14ac:dyDescent="0.25">
      <c r="A172" s="33"/>
      <c r="B172" s="16"/>
      <c r="C172" s="17"/>
      <c r="D172" s="16"/>
      <c r="E172" s="17"/>
      <c r="F172" s="16"/>
      <c r="G172" s="16"/>
      <c r="H172" s="17"/>
      <c r="I172" s="17"/>
    </row>
    <row r="173" spans="1:9" ht="22.5" x14ac:dyDescent="0.25">
      <c r="A173" s="37" t="s">
        <v>34</v>
      </c>
      <c r="B173" s="21">
        <v>17059.96</v>
      </c>
      <c r="C173" s="23">
        <v>105.62</v>
      </c>
      <c r="D173" s="21">
        <f>SUM(E175)</f>
        <v>2299.92</v>
      </c>
      <c r="E173" s="23"/>
      <c r="F173" s="21">
        <v>3610.2</v>
      </c>
      <c r="G173" s="21">
        <v>1934.04</v>
      </c>
      <c r="H173" s="26">
        <v>915.84</v>
      </c>
      <c r="I173" s="27"/>
    </row>
    <row r="174" spans="1:9" x14ac:dyDescent="0.25">
      <c r="A174" s="5"/>
      <c r="B174" s="9"/>
      <c r="C174" s="11"/>
      <c r="D174" s="7"/>
      <c r="E174" s="8"/>
      <c r="F174" s="7"/>
      <c r="G174" s="7"/>
      <c r="H174" s="10"/>
      <c r="I174" s="11"/>
    </row>
    <row r="175" spans="1:9" x14ac:dyDescent="0.25">
      <c r="A175" s="5">
        <v>-11</v>
      </c>
      <c r="B175" s="9" t="s">
        <v>88</v>
      </c>
      <c r="C175" s="11">
        <v>14441.76</v>
      </c>
      <c r="D175" s="9" t="s">
        <v>111</v>
      </c>
      <c r="E175" s="11">
        <v>2299.92</v>
      </c>
      <c r="F175" s="9" t="s">
        <v>113</v>
      </c>
      <c r="G175" s="9" t="s">
        <v>114</v>
      </c>
      <c r="H175" s="14" t="s">
        <v>74</v>
      </c>
      <c r="I175" s="10">
        <f>SUM(B173:H173)</f>
        <v>25925.58</v>
      </c>
    </row>
    <row r="176" spans="1:9" x14ac:dyDescent="0.25">
      <c r="A176" s="33"/>
      <c r="B176" s="9" t="s">
        <v>139</v>
      </c>
      <c r="C176" s="11">
        <v>2618.1999999999998</v>
      </c>
      <c r="D176" s="9" t="s">
        <v>112</v>
      </c>
      <c r="E176" s="11"/>
      <c r="F176" s="9"/>
      <c r="G176" s="9"/>
      <c r="H176" s="38"/>
      <c r="I176" s="11"/>
    </row>
    <row r="177" spans="1:9" ht="22.5" x14ac:dyDescent="0.25">
      <c r="A177" s="39"/>
      <c r="B177" s="9" t="s">
        <v>140</v>
      </c>
      <c r="C177" s="40"/>
      <c r="D177" s="41"/>
      <c r="E177" s="40"/>
      <c r="F177" s="19"/>
      <c r="G177" s="19"/>
      <c r="H177" s="20"/>
      <c r="I177" s="40"/>
    </row>
    <row r="178" spans="1:9" x14ac:dyDescent="0.25">
      <c r="A178" s="57" t="s">
        <v>35</v>
      </c>
      <c r="B178" s="104">
        <v>14590.2</v>
      </c>
      <c r="C178" s="26">
        <v>72.709999999999994</v>
      </c>
      <c r="D178" s="26">
        <f>SUM(E180)</f>
        <v>1665.02</v>
      </c>
      <c r="E178" s="26"/>
      <c r="F178" s="24"/>
      <c r="G178" s="104">
        <v>2189.7600000000002</v>
      </c>
      <c r="H178" s="26">
        <v>915.84</v>
      </c>
      <c r="I178" s="27"/>
    </row>
    <row r="179" spans="1:9" x14ac:dyDescent="0.25">
      <c r="A179" s="58"/>
      <c r="B179" s="59"/>
      <c r="C179" s="11"/>
      <c r="D179" s="105"/>
      <c r="E179" s="10"/>
      <c r="F179" s="9"/>
      <c r="G179" s="105"/>
      <c r="H179" s="10"/>
      <c r="I179" s="11"/>
    </row>
    <row r="180" spans="1:9" x14ac:dyDescent="0.25">
      <c r="A180" s="5" t="s">
        <v>36</v>
      </c>
      <c r="B180" s="9" t="s">
        <v>118</v>
      </c>
      <c r="C180" s="11">
        <v>12381.24</v>
      </c>
      <c r="D180" s="9" t="s">
        <v>101</v>
      </c>
      <c r="E180" s="11">
        <v>1665.02</v>
      </c>
      <c r="F180" s="9"/>
      <c r="G180" s="9" t="s">
        <v>100</v>
      </c>
      <c r="H180" s="14" t="s">
        <v>74</v>
      </c>
      <c r="I180" s="106">
        <f>SUM(B178:H178)</f>
        <v>19433.530000000002</v>
      </c>
    </row>
    <row r="181" spans="1:9" x14ac:dyDescent="0.25">
      <c r="A181" s="33"/>
      <c r="B181" s="9" t="s">
        <v>141</v>
      </c>
      <c r="C181" s="11">
        <v>2208.96</v>
      </c>
      <c r="D181" s="9"/>
      <c r="E181" s="11"/>
      <c r="F181" s="9"/>
      <c r="G181" s="9"/>
      <c r="H181" s="38"/>
      <c r="I181" s="17"/>
    </row>
    <row r="182" spans="1:9" x14ac:dyDescent="0.25">
      <c r="A182" s="39"/>
      <c r="B182" s="41" t="s">
        <v>142</v>
      </c>
      <c r="C182" s="40"/>
      <c r="D182" s="19"/>
      <c r="E182" s="20"/>
      <c r="F182" s="19"/>
      <c r="G182" s="19"/>
      <c r="H182" s="20"/>
      <c r="I182" s="20"/>
    </row>
    <row r="183" spans="1:9" ht="22.5" x14ac:dyDescent="0.25">
      <c r="A183" s="196" t="s">
        <v>168</v>
      </c>
      <c r="B183" s="208">
        <f>SUM(C185:C186)</f>
        <v>13915.16</v>
      </c>
      <c r="C183" s="11"/>
      <c r="D183" s="195">
        <f>SUM(E185:E186)</f>
        <v>932.96</v>
      </c>
      <c r="E183" s="159"/>
      <c r="F183" s="158"/>
      <c r="G183" s="209">
        <v>578.76</v>
      </c>
      <c r="H183" s="195">
        <v>915.84</v>
      </c>
      <c r="I183" s="159"/>
    </row>
    <row r="184" spans="1:9" x14ac:dyDescent="0.25">
      <c r="A184" s="6"/>
      <c r="B184" s="9"/>
      <c r="C184" s="11"/>
      <c r="D184" s="158"/>
      <c r="E184" s="159"/>
      <c r="F184" s="158"/>
      <c r="G184" s="158"/>
      <c r="H184" s="159"/>
      <c r="I184" s="159"/>
    </row>
    <row r="185" spans="1:9" x14ac:dyDescent="0.25">
      <c r="A185" s="204"/>
      <c r="B185" s="9" t="s">
        <v>170</v>
      </c>
      <c r="C185" s="11">
        <v>11927.28</v>
      </c>
      <c r="D185" s="158" t="s">
        <v>169</v>
      </c>
      <c r="E185" s="159">
        <v>932.96</v>
      </c>
      <c r="F185" s="158"/>
      <c r="G185" s="158" t="s">
        <v>123</v>
      </c>
      <c r="H185" s="159" t="s">
        <v>74</v>
      </c>
      <c r="I185" s="195">
        <f>SUM(B183:H183)</f>
        <v>16342.72</v>
      </c>
    </row>
    <row r="186" spans="1:9" x14ac:dyDescent="0.25">
      <c r="A186" s="6"/>
      <c r="B186" s="9" t="s">
        <v>189</v>
      </c>
      <c r="C186" s="11">
        <v>1987.88</v>
      </c>
      <c r="D186" s="158"/>
      <c r="E186" s="159"/>
      <c r="F186" s="158"/>
      <c r="G186" s="158"/>
      <c r="H186" s="159"/>
      <c r="I186" s="159"/>
    </row>
    <row r="187" spans="1:9" x14ac:dyDescent="0.25">
      <c r="A187" s="6"/>
      <c r="B187" s="9"/>
      <c r="C187" s="11"/>
      <c r="D187" s="158"/>
      <c r="E187" s="159"/>
      <c r="F187" s="158"/>
      <c r="G187" s="158"/>
      <c r="H187" s="159"/>
      <c r="I187" s="159"/>
    </row>
    <row r="188" spans="1:9" ht="22.5" x14ac:dyDescent="0.25">
      <c r="A188" s="210" t="s">
        <v>168</v>
      </c>
      <c r="B188" s="199">
        <f>SUM(C190:C191)</f>
        <v>13915.16</v>
      </c>
      <c r="C188" s="27"/>
      <c r="D188" s="189">
        <f>SUM(E190:E191)</f>
        <v>1173.2</v>
      </c>
      <c r="E188" s="186"/>
      <c r="F188" s="185"/>
      <c r="G188" s="191">
        <v>578.76</v>
      </c>
      <c r="H188" s="189">
        <v>915.84</v>
      </c>
      <c r="I188" s="186"/>
    </row>
    <row r="189" spans="1:9" x14ac:dyDescent="0.25">
      <c r="A189" s="6"/>
      <c r="B189" s="9"/>
      <c r="C189" s="11"/>
      <c r="D189" s="158"/>
      <c r="E189" s="159"/>
      <c r="F189" s="158"/>
      <c r="G189" s="158"/>
      <c r="H189" s="159"/>
      <c r="I189" s="159"/>
    </row>
    <row r="190" spans="1:9" x14ac:dyDescent="0.25">
      <c r="A190" s="204"/>
      <c r="B190" s="9" t="s">
        <v>170</v>
      </c>
      <c r="C190" s="11">
        <v>11927.28</v>
      </c>
      <c r="D190" s="158" t="s">
        <v>171</v>
      </c>
      <c r="E190" s="159">
        <v>1173.2</v>
      </c>
      <c r="F190" s="158"/>
      <c r="G190" s="158" t="s">
        <v>123</v>
      </c>
      <c r="H190" s="159" t="s">
        <v>74</v>
      </c>
      <c r="I190" s="195">
        <f>SUM(B188:H188)</f>
        <v>16582.96</v>
      </c>
    </row>
    <row r="191" spans="1:9" x14ac:dyDescent="0.25">
      <c r="A191" s="6"/>
      <c r="B191" s="9" t="s">
        <v>189</v>
      </c>
      <c r="C191" s="11">
        <v>1987.88</v>
      </c>
      <c r="D191" s="158"/>
      <c r="E191" s="159"/>
      <c r="F191" s="158"/>
      <c r="G191" s="158"/>
      <c r="H191" s="159"/>
      <c r="I191" s="159"/>
    </row>
    <row r="192" spans="1:9" x14ac:dyDescent="0.25">
      <c r="A192" s="6"/>
      <c r="B192" s="9"/>
      <c r="C192" s="11"/>
      <c r="D192" s="158"/>
      <c r="E192" s="159"/>
      <c r="F192" s="158"/>
      <c r="G192" s="158"/>
      <c r="H192" s="159"/>
      <c r="I192" s="159"/>
    </row>
    <row r="193" spans="1:9" ht="22.5" x14ac:dyDescent="0.25">
      <c r="A193" s="210" t="s">
        <v>168</v>
      </c>
      <c r="B193" s="199">
        <f>SUM(C195:C196)</f>
        <v>13915.16</v>
      </c>
      <c r="C193" s="27"/>
      <c r="D193" s="189">
        <f>SUM(E195:E196)</f>
        <v>699.72</v>
      </c>
      <c r="E193" s="186"/>
      <c r="F193" s="185"/>
      <c r="G193" s="191">
        <v>578.76</v>
      </c>
      <c r="H193" s="189">
        <v>915.84</v>
      </c>
      <c r="I193" s="186"/>
    </row>
    <row r="194" spans="1:9" x14ac:dyDescent="0.25">
      <c r="A194" s="6"/>
      <c r="B194" s="9"/>
      <c r="C194" s="11"/>
      <c r="D194" s="158"/>
      <c r="E194" s="159"/>
      <c r="F194" s="158"/>
      <c r="G194" s="158"/>
      <c r="H194" s="159"/>
      <c r="I194" s="159"/>
    </row>
    <row r="195" spans="1:9" x14ac:dyDescent="0.25">
      <c r="A195" s="204"/>
      <c r="B195" s="9" t="s">
        <v>170</v>
      </c>
      <c r="C195" s="11">
        <v>11927.28</v>
      </c>
      <c r="D195" s="158" t="s">
        <v>172</v>
      </c>
      <c r="E195" s="159">
        <v>699.72</v>
      </c>
      <c r="F195" s="158"/>
      <c r="G195" s="158" t="s">
        <v>123</v>
      </c>
      <c r="H195" s="159" t="s">
        <v>74</v>
      </c>
      <c r="I195" s="195">
        <f>SUM(B193:H193)</f>
        <v>16109.48</v>
      </c>
    </row>
    <row r="196" spans="1:9" x14ac:dyDescent="0.25">
      <c r="A196" s="6"/>
      <c r="B196" s="9" t="s">
        <v>189</v>
      </c>
      <c r="C196" s="11">
        <v>1987.88</v>
      </c>
      <c r="D196" s="158"/>
      <c r="E196" s="159"/>
      <c r="F196" s="158"/>
      <c r="G196" s="158"/>
      <c r="H196" s="159"/>
      <c r="I196" s="159"/>
    </row>
    <row r="197" spans="1:9" x14ac:dyDescent="0.25">
      <c r="A197" s="6"/>
      <c r="B197" s="9"/>
      <c r="C197" s="11"/>
      <c r="D197" s="158"/>
      <c r="E197" s="159"/>
      <c r="F197" s="158"/>
      <c r="G197" s="158"/>
      <c r="H197" s="159"/>
      <c r="I197" s="159"/>
    </row>
    <row r="198" spans="1:9" ht="22.5" x14ac:dyDescent="0.25">
      <c r="A198" s="210" t="s">
        <v>168</v>
      </c>
      <c r="B198" s="199">
        <f>SUM(C200:C201)</f>
        <v>13915.16</v>
      </c>
      <c r="C198" s="27"/>
      <c r="D198" s="189">
        <f>SUM(E200:E201)</f>
        <v>466.48</v>
      </c>
      <c r="E198" s="212"/>
      <c r="F198" s="220"/>
      <c r="G198" s="191">
        <v>578.76</v>
      </c>
      <c r="H198" s="189">
        <v>915.84</v>
      </c>
      <c r="I198" s="186"/>
    </row>
    <row r="199" spans="1:9" x14ac:dyDescent="0.25">
      <c r="A199" s="6"/>
      <c r="B199" s="9"/>
      <c r="C199" s="11"/>
      <c r="D199" s="213"/>
      <c r="E199" s="214"/>
      <c r="F199" s="213"/>
      <c r="G199" s="213"/>
      <c r="H199" s="159"/>
      <c r="I199" s="159"/>
    </row>
    <row r="200" spans="1:9" x14ac:dyDescent="0.25">
      <c r="A200" s="204"/>
      <c r="B200" s="9" t="s">
        <v>170</v>
      </c>
      <c r="C200" s="11">
        <v>11927.28</v>
      </c>
      <c r="D200" s="213" t="s">
        <v>173</v>
      </c>
      <c r="E200" s="214">
        <v>466.48</v>
      </c>
      <c r="F200" s="213"/>
      <c r="G200" s="213" t="s">
        <v>123</v>
      </c>
      <c r="H200" s="159" t="s">
        <v>74</v>
      </c>
      <c r="I200" s="195">
        <f>SUM(B198:H198)</f>
        <v>15876.24</v>
      </c>
    </row>
    <row r="201" spans="1:9" x14ac:dyDescent="0.25">
      <c r="A201" s="6"/>
      <c r="B201" s="9" t="s">
        <v>189</v>
      </c>
      <c r="C201" s="11">
        <v>1987.88</v>
      </c>
      <c r="D201" s="213"/>
      <c r="E201" s="214"/>
      <c r="F201" s="213"/>
      <c r="G201" s="213"/>
      <c r="H201" s="159"/>
      <c r="I201" s="159"/>
    </row>
    <row r="202" spans="1:9" x14ac:dyDescent="0.25">
      <c r="A202" s="6"/>
      <c r="B202" s="9"/>
      <c r="C202" s="11"/>
      <c r="D202" s="158"/>
      <c r="E202" s="159"/>
      <c r="F202" s="158"/>
      <c r="G202" s="158"/>
      <c r="H202" s="159"/>
      <c r="I202" s="159"/>
    </row>
    <row r="203" spans="1:9" ht="22.5" x14ac:dyDescent="0.25">
      <c r="A203" s="210" t="s">
        <v>168</v>
      </c>
      <c r="B203" s="199">
        <f>SUM(C205:C206)</f>
        <v>13915.16</v>
      </c>
      <c r="C203" s="27"/>
      <c r="D203" s="189">
        <f>SUM(E205:E206)</f>
        <v>634.12</v>
      </c>
      <c r="E203" s="212"/>
      <c r="F203" s="185"/>
      <c r="G203" s="191">
        <v>578.76</v>
      </c>
      <c r="H203" s="189">
        <v>915.84</v>
      </c>
      <c r="I203" s="186"/>
    </row>
    <row r="204" spans="1:9" x14ac:dyDescent="0.25">
      <c r="A204" s="6"/>
      <c r="B204" s="9"/>
      <c r="C204" s="11"/>
      <c r="D204" s="213"/>
      <c r="E204" s="214"/>
      <c r="F204" s="158"/>
      <c r="G204" s="158"/>
      <c r="H204" s="159"/>
      <c r="I204" s="159"/>
    </row>
    <row r="205" spans="1:9" x14ac:dyDescent="0.25">
      <c r="A205" s="204"/>
      <c r="B205" s="9" t="s">
        <v>170</v>
      </c>
      <c r="C205" s="11">
        <v>11927.28</v>
      </c>
      <c r="D205" s="213" t="s">
        <v>174</v>
      </c>
      <c r="E205" s="214">
        <v>99.96</v>
      </c>
      <c r="F205" s="158"/>
      <c r="G205" s="158" t="s">
        <v>123</v>
      </c>
      <c r="H205" s="159" t="s">
        <v>74</v>
      </c>
      <c r="I205" s="195">
        <f>SUM(B203:H203)</f>
        <v>16043.880000000001</v>
      </c>
    </row>
    <row r="206" spans="1:9" x14ac:dyDescent="0.25">
      <c r="A206" s="6"/>
      <c r="B206" s="9" t="s">
        <v>189</v>
      </c>
      <c r="C206" s="11">
        <v>1987.88</v>
      </c>
      <c r="D206" s="213" t="s">
        <v>175</v>
      </c>
      <c r="E206" s="214">
        <v>534.16</v>
      </c>
      <c r="F206" s="158"/>
      <c r="G206" s="158"/>
      <c r="H206" s="159"/>
      <c r="I206" s="159"/>
    </row>
    <row r="207" spans="1:9" x14ac:dyDescent="0.25">
      <c r="A207" s="6"/>
      <c r="B207" s="9"/>
      <c r="C207" s="11"/>
      <c r="D207" s="158"/>
      <c r="E207" s="159"/>
      <c r="F207" s="158"/>
      <c r="G207" s="158"/>
      <c r="H207" s="159"/>
      <c r="I207" s="159"/>
    </row>
    <row r="208" spans="1:9" ht="22.5" x14ac:dyDescent="0.25">
      <c r="A208" s="210" t="s">
        <v>168</v>
      </c>
      <c r="B208" s="199">
        <f>SUM(C210:C211)</f>
        <v>13915.16</v>
      </c>
      <c r="C208" s="27"/>
      <c r="D208" s="189">
        <f>SUM(E210:E211)</f>
        <v>699.72</v>
      </c>
      <c r="E208" s="212"/>
      <c r="F208" s="185"/>
      <c r="G208" s="191">
        <v>578.76</v>
      </c>
      <c r="H208" s="189">
        <v>915.84</v>
      </c>
      <c r="I208" s="186"/>
    </row>
    <row r="209" spans="1:9" x14ac:dyDescent="0.25">
      <c r="A209" s="6"/>
      <c r="B209" s="9"/>
      <c r="C209" s="11"/>
      <c r="D209" s="213"/>
      <c r="E209" s="214"/>
      <c r="F209" s="158"/>
      <c r="G209" s="158"/>
      <c r="H209" s="159"/>
      <c r="I209" s="159"/>
    </row>
    <row r="210" spans="1:9" x14ac:dyDescent="0.25">
      <c r="A210" s="204"/>
      <c r="B210" s="9" t="s">
        <v>170</v>
      </c>
      <c r="C210" s="11">
        <v>11927.28</v>
      </c>
      <c r="D210" s="213" t="s">
        <v>172</v>
      </c>
      <c r="E210" s="214">
        <v>699.72</v>
      </c>
      <c r="F210" s="158"/>
      <c r="G210" s="158" t="s">
        <v>123</v>
      </c>
      <c r="H210" s="159" t="s">
        <v>74</v>
      </c>
      <c r="I210" s="195">
        <f>SUM(B208:H208)</f>
        <v>16109.48</v>
      </c>
    </row>
    <row r="211" spans="1:9" x14ac:dyDescent="0.25">
      <c r="A211" s="6"/>
      <c r="B211" s="9" t="s">
        <v>189</v>
      </c>
      <c r="C211" s="11">
        <v>1987.88</v>
      </c>
      <c r="D211" s="213"/>
      <c r="E211" s="214"/>
      <c r="F211" s="158"/>
      <c r="G211" s="158"/>
      <c r="H211" s="159"/>
      <c r="I211" s="159"/>
    </row>
    <row r="212" spans="1:9" x14ac:dyDescent="0.25">
      <c r="A212" s="6"/>
      <c r="B212" s="9"/>
      <c r="C212" s="11"/>
      <c r="D212" s="158"/>
      <c r="E212" s="159"/>
      <c r="F212" s="158"/>
      <c r="G212" s="158"/>
      <c r="H212" s="159"/>
      <c r="I212" s="159"/>
    </row>
    <row r="213" spans="1:9" ht="22.5" x14ac:dyDescent="0.25">
      <c r="A213" s="210" t="s">
        <v>168</v>
      </c>
      <c r="B213" s="199">
        <f>SUM(C215:C216)</f>
        <v>13915.16</v>
      </c>
      <c r="C213" s="27"/>
      <c r="D213" s="189">
        <f>SUM(E215:E216)</f>
        <v>699.72</v>
      </c>
      <c r="E213" s="212"/>
      <c r="F213" s="220"/>
      <c r="G213" s="191">
        <v>578.76</v>
      </c>
      <c r="H213" s="189">
        <v>915.84</v>
      </c>
      <c r="I213" s="186"/>
    </row>
    <row r="214" spans="1:9" x14ac:dyDescent="0.25">
      <c r="A214" s="6"/>
      <c r="B214" s="9"/>
      <c r="C214" s="11"/>
      <c r="D214" s="213"/>
      <c r="E214" s="214"/>
      <c r="F214" s="213"/>
      <c r="G214" s="158"/>
      <c r="H214" s="159"/>
      <c r="I214" s="159"/>
    </row>
    <row r="215" spans="1:9" x14ac:dyDescent="0.25">
      <c r="A215" s="204"/>
      <c r="B215" s="9" t="s">
        <v>170</v>
      </c>
      <c r="C215" s="11">
        <v>11927.28</v>
      </c>
      <c r="D215" s="213" t="s">
        <v>172</v>
      </c>
      <c r="E215" s="214">
        <v>699.72</v>
      </c>
      <c r="F215" s="213"/>
      <c r="G215" s="158" t="s">
        <v>123</v>
      </c>
      <c r="H215" s="159" t="s">
        <v>74</v>
      </c>
      <c r="I215" s="195">
        <f>SUM(B213:H213)</f>
        <v>16109.48</v>
      </c>
    </row>
    <row r="216" spans="1:9" x14ac:dyDescent="0.25">
      <c r="A216" s="6"/>
      <c r="B216" s="9" t="s">
        <v>189</v>
      </c>
      <c r="C216" s="11">
        <v>1987.88</v>
      </c>
      <c r="D216" s="213"/>
      <c r="E216" s="214"/>
      <c r="F216" s="213"/>
      <c r="G216" s="158"/>
      <c r="H216" s="159"/>
      <c r="I216" s="159"/>
    </row>
    <row r="217" spans="1:9" x14ac:dyDescent="0.25">
      <c r="A217" s="6"/>
      <c r="B217" s="9"/>
      <c r="C217" s="11"/>
      <c r="D217" s="194"/>
      <c r="E217" s="211"/>
      <c r="F217" s="158"/>
      <c r="G217" s="158"/>
      <c r="H217" s="159"/>
      <c r="I217" s="159"/>
    </row>
    <row r="218" spans="1:9" ht="22.5" x14ac:dyDescent="0.25">
      <c r="A218" s="210" t="s">
        <v>168</v>
      </c>
      <c r="B218" s="199">
        <f>SUM(C220:C221)</f>
        <v>13915.16</v>
      </c>
      <c r="C218" s="27"/>
      <c r="D218" s="189">
        <f>SUM(E220:E221)</f>
        <v>496.96</v>
      </c>
      <c r="E218" s="212"/>
      <c r="F218" s="185"/>
      <c r="G218" s="191">
        <v>578.76</v>
      </c>
      <c r="H218" s="189">
        <v>915.84</v>
      </c>
      <c r="I218" s="186"/>
    </row>
    <row r="219" spans="1:9" x14ac:dyDescent="0.25">
      <c r="A219" s="6"/>
      <c r="B219" s="9"/>
      <c r="C219" s="11"/>
      <c r="D219" s="213"/>
      <c r="E219" s="214"/>
      <c r="F219" s="158"/>
      <c r="G219" s="158"/>
      <c r="H219" s="159"/>
      <c r="I219" s="159"/>
    </row>
    <row r="220" spans="1:9" x14ac:dyDescent="0.25">
      <c r="A220" s="204"/>
      <c r="B220" s="9" t="s">
        <v>170</v>
      </c>
      <c r="C220" s="11">
        <v>11927.28</v>
      </c>
      <c r="D220" s="213" t="s">
        <v>176</v>
      </c>
      <c r="E220" s="214">
        <v>399.84</v>
      </c>
      <c r="F220" s="158"/>
      <c r="G220" s="158" t="s">
        <v>123</v>
      </c>
      <c r="H220" s="159" t="s">
        <v>74</v>
      </c>
      <c r="I220" s="195">
        <f>SUM(B218:H218)</f>
        <v>15906.72</v>
      </c>
    </row>
    <row r="221" spans="1:9" x14ac:dyDescent="0.25">
      <c r="A221" s="6"/>
      <c r="B221" s="9" t="s">
        <v>189</v>
      </c>
      <c r="C221" s="11">
        <v>1987.88</v>
      </c>
      <c r="D221" s="213" t="s">
        <v>177</v>
      </c>
      <c r="E221" s="214">
        <v>97.12</v>
      </c>
      <c r="F221" s="158"/>
      <c r="G221" s="158"/>
      <c r="H221" s="159"/>
      <c r="I221" s="159"/>
    </row>
    <row r="222" spans="1:9" x14ac:dyDescent="0.25">
      <c r="A222" s="6"/>
      <c r="B222" s="9"/>
      <c r="C222" s="11"/>
      <c r="D222" s="213"/>
      <c r="E222" s="214"/>
      <c r="F222" s="158"/>
      <c r="G222" s="158"/>
      <c r="H222" s="159"/>
      <c r="I222" s="159"/>
    </row>
    <row r="223" spans="1:9" ht="22.5" x14ac:dyDescent="0.25">
      <c r="A223" s="210" t="s">
        <v>168</v>
      </c>
      <c r="B223" s="199">
        <f>SUM(C225:C226)</f>
        <v>13915.16</v>
      </c>
      <c r="C223" s="27"/>
      <c r="D223" s="189">
        <f>SUM(E225:E226)</f>
        <v>466.48</v>
      </c>
      <c r="E223" s="212"/>
      <c r="F223" s="185"/>
      <c r="G223" s="191">
        <v>578.76</v>
      </c>
      <c r="H223" s="189">
        <v>915.84</v>
      </c>
      <c r="I223" s="186"/>
    </row>
    <row r="224" spans="1:9" x14ac:dyDescent="0.25">
      <c r="A224" s="6"/>
      <c r="B224" s="9"/>
      <c r="C224" s="11"/>
      <c r="D224" s="213"/>
      <c r="E224" s="214"/>
      <c r="F224" s="158"/>
      <c r="G224" s="158"/>
      <c r="H224" s="159"/>
      <c r="I224" s="159"/>
    </row>
    <row r="225" spans="1:9" x14ac:dyDescent="0.25">
      <c r="A225" s="204"/>
      <c r="B225" s="9" t="s">
        <v>170</v>
      </c>
      <c r="C225" s="11">
        <v>11927.28</v>
      </c>
      <c r="D225" s="213" t="s">
        <v>173</v>
      </c>
      <c r="E225" s="214">
        <v>466.48</v>
      </c>
      <c r="F225" s="158"/>
      <c r="G225" s="158" t="s">
        <v>123</v>
      </c>
      <c r="H225" s="159" t="s">
        <v>74</v>
      </c>
      <c r="I225" s="195">
        <f>SUM(B223:H223)</f>
        <v>15876.24</v>
      </c>
    </row>
    <row r="226" spans="1:9" x14ac:dyDescent="0.25">
      <c r="A226" s="6"/>
      <c r="B226" s="9" t="s">
        <v>189</v>
      </c>
      <c r="C226" s="11">
        <v>1987.88</v>
      </c>
      <c r="D226" s="213"/>
      <c r="E226" s="214"/>
      <c r="F226" s="158"/>
      <c r="G226" s="158"/>
      <c r="H226" s="159"/>
      <c r="I226" s="159"/>
    </row>
    <row r="227" spans="1:9" x14ac:dyDescent="0.25">
      <c r="A227" s="6"/>
      <c r="B227" s="9"/>
      <c r="C227" s="11"/>
      <c r="D227" s="213"/>
      <c r="E227" s="214"/>
      <c r="F227" s="158"/>
      <c r="G227" s="158"/>
      <c r="H227" s="159"/>
      <c r="I227" s="159"/>
    </row>
    <row r="228" spans="1:9" ht="22.5" x14ac:dyDescent="0.25">
      <c r="A228" s="210" t="s">
        <v>168</v>
      </c>
      <c r="B228" s="199">
        <f>SUM(C230:C231)</f>
        <v>13915.16</v>
      </c>
      <c r="C228" s="27"/>
      <c r="D228" s="189">
        <f>SUM(E230:E231)</f>
        <v>791.16</v>
      </c>
      <c r="E228" s="212"/>
      <c r="F228" s="185"/>
      <c r="G228" s="191">
        <v>578.76</v>
      </c>
      <c r="H228" s="189">
        <v>915.84</v>
      </c>
      <c r="I228" s="186"/>
    </row>
    <row r="229" spans="1:9" x14ac:dyDescent="0.25">
      <c r="A229" s="6"/>
      <c r="B229" s="9"/>
      <c r="C229" s="11"/>
      <c r="D229" s="213"/>
      <c r="E229" s="214"/>
      <c r="F229" s="158"/>
      <c r="G229" s="158"/>
      <c r="H229" s="159"/>
      <c r="I229" s="159"/>
    </row>
    <row r="230" spans="1:9" x14ac:dyDescent="0.25">
      <c r="A230" s="204"/>
      <c r="B230" s="9" t="s">
        <v>170</v>
      </c>
      <c r="C230" s="11">
        <v>11927.28</v>
      </c>
      <c r="D230" s="213" t="s">
        <v>196</v>
      </c>
      <c r="E230" s="214">
        <v>399.84</v>
      </c>
      <c r="F230" s="158"/>
      <c r="G230" s="158" t="s">
        <v>123</v>
      </c>
      <c r="H230" s="159" t="s">
        <v>74</v>
      </c>
      <c r="I230" s="195">
        <f>SUM(B228:H228)</f>
        <v>16200.92</v>
      </c>
    </row>
    <row r="231" spans="1:9" x14ac:dyDescent="0.25">
      <c r="A231" s="6"/>
      <c r="B231" s="9" t="s">
        <v>189</v>
      </c>
      <c r="C231" s="11">
        <v>1987.88</v>
      </c>
      <c r="D231" s="213" t="s">
        <v>197</v>
      </c>
      <c r="E231" s="214">
        <v>391.32</v>
      </c>
      <c r="F231" s="158"/>
      <c r="G231" s="158"/>
      <c r="H231" s="159"/>
      <c r="I231" s="159"/>
    </row>
    <row r="232" spans="1:9" x14ac:dyDescent="0.25">
      <c r="A232" s="6"/>
      <c r="B232" s="9"/>
      <c r="C232" s="11"/>
      <c r="D232" s="194"/>
      <c r="E232" s="211"/>
      <c r="F232" s="158"/>
      <c r="G232" s="158"/>
      <c r="H232" s="159"/>
      <c r="I232" s="159"/>
    </row>
    <row r="233" spans="1:9" x14ac:dyDescent="0.25">
      <c r="A233" s="233"/>
      <c r="B233" s="132">
        <v>13921.34</v>
      </c>
      <c r="C233" s="133"/>
      <c r="D233" s="134"/>
      <c r="E233" s="135"/>
      <c r="F233" s="134"/>
      <c r="G233" s="132">
        <v>585.84</v>
      </c>
      <c r="H233" s="136">
        <v>915.84</v>
      </c>
      <c r="I233" s="137"/>
    </row>
    <row r="234" spans="1:9" x14ac:dyDescent="0.25">
      <c r="A234" s="233"/>
      <c r="B234" s="138"/>
      <c r="C234" s="139"/>
      <c r="D234" s="138"/>
      <c r="E234" s="139"/>
      <c r="F234" s="138"/>
      <c r="G234" s="140"/>
      <c r="H234" s="141"/>
      <c r="I234" s="142"/>
    </row>
    <row r="235" spans="1:9" x14ac:dyDescent="0.25">
      <c r="A235" s="233"/>
      <c r="B235" s="143" t="s">
        <v>124</v>
      </c>
      <c r="C235" s="142">
        <v>11949.72</v>
      </c>
      <c r="D235" s="144"/>
      <c r="E235" s="141"/>
      <c r="F235" s="143"/>
      <c r="G235" s="143" t="s">
        <v>126</v>
      </c>
      <c r="H235" s="145" t="s">
        <v>74</v>
      </c>
      <c r="I235" s="141">
        <f>SUM(B233:H233)</f>
        <v>15423.02</v>
      </c>
    </row>
    <row r="236" spans="1:9" ht="22.5" x14ac:dyDescent="0.25">
      <c r="A236" s="146" t="s">
        <v>37</v>
      </c>
      <c r="B236" s="143" t="s">
        <v>125</v>
      </c>
      <c r="C236" s="142">
        <v>1971.62</v>
      </c>
      <c r="D236" s="143"/>
      <c r="E236" s="142"/>
      <c r="F236" s="143"/>
      <c r="G236" s="143"/>
      <c r="H236" s="147"/>
      <c r="I236" s="142"/>
    </row>
    <row r="237" spans="1:9" x14ac:dyDescent="0.25">
      <c r="A237" s="148" t="s">
        <v>30</v>
      </c>
      <c r="B237" s="149"/>
      <c r="C237" s="147"/>
      <c r="D237" s="150"/>
      <c r="E237" s="151"/>
      <c r="F237" s="150"/>
      <c r="G237" s="150"/>
      <c r="H237" s="151"/>
      <c r="I237" s="151"/>
    </row>
    <row r="238" spans="1:9" ht="22.5" x14ac:dyDescent="0.25">
      <c r="A238" s="152" t="s">
        <v>37</v>
      </c>
      <c r="B238" s="132">
        <f>SUM(C238:C242)</f>
        <v>13921.34</v>
      </c>
      <c r="C238" s="133"/>
      <c r="D238" s="134"/>
      <c r="E238" s="135"/>
      <c r="F238" s="134"/>
      <c r="G238" s="132">
        <v>585.84</v>
      </c>
      <c r="H238" s="136">
        <v>915.84</v>
      </c>
      <c r="I238" s="137"/>
    </row>
    <row r="239" spans="1:9" x14ac:dyDescent="0.25">
      <c r="A239" s="146"/>
      <c r="B239" s="138"/>
      <c r="C239" s="139"/>
      <c r="D239" s="138"/>
      <c r="E239" s="139"/>
      <c r="F239" s="138"/>
      <c r="G239" s="140"/>
      <c r="H239" s="141"/>
      <c r="I239" s="142"/>
    </row>
    <row r="240" spans="1:9" x14ac:dyDescent="0.25">
      <c r="A240" s="146"/>
      <c r="B240" s="143" t="s">
        <v>124</v>
      </c>
      <c r="C240" s="142">
        <v>11949.72</v>
      </c>
      <c r="D240" s="144"/>
      <c r="E240" s="141"/>
      <c r="F240" s="143"/>
      <c r="G240" s="143" t="s">
        <v>126</v>
      </c>
      <c r="H240" s="145" t="s">
        <v>74</v>
      </c>
      <c r="I240" s="141">
        <f>SUM(B238:H238)</f>
        <v>15423.02</v>
      </c>
    </row>
    <row r="241" spans="1:9" x14ac:dyDescent="0.25">
      <c r="A241" s="153" t="s">
        <v>30</v>
      </c>
      <c r="B241" s="143" t="s">
        <v>125</v>
      </c>
      <c r="C241" s="142">
        <v>1971.62</v>
      </c>
      <c r="D241" s="143"/>
      <c r="E241" s="142"/>
      <c r="F241" s="143"/>
      <c r="G241" s="143"/>
      <c r="H241" s="147"/>
      <c r="I241" s="142"/>
    </row>
    <row r="242" spans="1:9" x14ac:dyDescent="0.25">
      <c r="A242" s="154"/>
      <c r="B242" s="155"/>
      <c r="C242" s="156"/>
      <c r="D242" s="154"/>
      <c r="E242" s="157"/>
      <c r="F242" s="154"/>
      <c r="G242" s="154"/>
      <c r="H242" s="157"/>
      <c r="I242" s="157"/>
    </row>
    <row r="243" spans="1:9" ht="22.5" x14ac:dyDescent="0.25">
      <c r="A243" s="152" t="s">
        <v>37</v>
      </c>
      <c r="B243" s="132">
        <f>SUM(C243:C247)</f>
        <v>13921.34</v>
      </c>
      <c r="C243" s="133"/>
      <c r="D243" s="134"/>
      <c r="E243" s="135"/>
      <c r="F243" s="134"/>
      <c r="G243" s="132">
        <v>585.84</v>
      </c>
      <c r="H243" s="136">
        <v>915.84</v>
      </c>
      <c r="I243" s="137"/>
    </row>
    <row r="244" spans="1:9" x14ac:dyDescent="0.25">
      <c r="A244" s="146"/>
      <c r="B244" s="138"/>
      <c r="C244" s="139"/>
      <c r="D244" s="138"/>
      <c r="E244" s="139"/>
      <c r="F244" s="138"/>
      <c r="G244" s="140"/>
      <c r="H244" s="141"/>
      <c r="I244" s="142"/>
    </row>
    <row r="245" spans="1:9" x14ac:dyDescent="0.25">
      <c r="A245" s="146"/>
      <c r="B245" s="143" t="s">
        <v>124</v>
      </c>
      <c r="C245" s="142">
        <v>11949.72</v>
      </c>
      <c r="D245" s="144"/>
      <c r="E245" s="141"/>
      <c r="F245" s="143"/>
      <c r="G245" s="143" t="s">
        <v>126</v>
      </c>
      <c r="H245" s="145" t="s">
        <v>74</v>
      </c>
      <c r="I245" s="141">
        <f>SUM(B243:H243)</f>
        <v>15423.02</v>
      </c>
    </row>
    <row r="246" spans="1:9" x14ac:dyDescent="0.25">
      <c r="A246" s="153" t="s">
        <v>30</v>
      </c>
      <c r="B246" s="143" t="s">
        <v>125</v>
      </c>
      <c r="C246" s="142">
        <v>1971.62</v>
      </c>
      <c r="D246" s="143"/>
      <c r="E246" s="142"/>
      <c r="F246" s="143"/>
      <c r="G246" s="143"/>
      <c r="H246" s="147"/>
      <c r="I246" s="142"/>
    </row>
    <row r="247" spans="1:9" x14ac:dyDescent="0.25">
      <c r="A247" s="154"/>
      <c r="B247" s="155"/>
      <c r="C247" s="156"/>
      <c r="D247" s="154"/>
      <c r="E247" s="157"/>
      <c r="F247" s="154"/>
      <c r="G247" s="154"/>
      <c r="H247" s="157"/>
      <c r="I247" s="157"/>
    </row>
    <row r="248" spans="1:9" ht="22.5" x14ac:dyDescent="0.25">
      <c r="A248" s="37" t="s">
        <v>38</v>
      </c>
      <c r="B248" s="21">
        <f>SUM(C248:C252)</f>
        <v>14444.779999999999</v>
      </c>
      <c r="C248" s="23"/>
      <c r="D248" s="21">
        <f>SUM(E250,E251)</f>
        <v>1847.86</v>
      </c>
      <c r="E248" s="23"/>
      <c r="F248" s="53"/>
      <c r="G248" s="21">
        <v>2189.7600000000002</v>
      </c>
      <c r="H248" s="26">
        <v>915.84</v>
      </c>
      <c r="I248" s="27"/>
    </row>
    <row r="249" spans="1:9" x14ac:dyDescent="0.25">
      <c r="A249" s="5"/>
      <c r="B249" s="13"/>
      <c r="C249" s="12"/>
      <c r="D249" s="7"/>
      <c r="E249" s="8"/>
      <c r="F249" s="13"/>
      <c r="G249" s="7"/>
      <c r="H249" s="10"/>
      <c r="I249" s="11"/>
    </row>
    <row r="250" spans="1:9" x14ac:dyDescent="0.25">
      <c r="A250" s="33"/>
      <c r="B250" s="9" t="s">
        <v>119</v>
      </c>
      <c r="C250" s="11">
        <v>12381.24</v>
      </c>
      <c r="D250" s="9" t="s">
        <v>120</v>
      </c>
      <c r="E250" s="11">
        <v>1847.86</v>
      </c>
      <c r="F250" s="9"/>
      <c r="G250" s="9"/>
      <c r="H250" s="14" t="s">
        <v>74</v>
      </c>
      <c r="I250" s="10">
        <f>SUM(B248:H248)</f>
        <v>19398.240000000002</v>
      </c>
    </row>
    <row r="251" spans="1:9" x14ac:dyDescent="0.25">
      <c r="A251" s="6"/>
      <c r="B251" s="9" t="s">
        <v>143</v>
      </c>
      <c r="C251" s="11">
        <v>2063.54</v>
      </c>
      <c r="D251" s="114"/>
      <c r="E251" s="117"/>
      <c r="F251" s="9"/>
      <c r="G251" s="9" t="s">
        <v>100</v>
      </c>
      <c r="H251" s="38"/>
      <c r="I251" s="11"/>
    </row>
    <row r="252" spans="1:9" x14ac:dyDescent="0.25">
      <c r="A252" s="6"/>
      <c r="B252" s="51"/>
      <c r="C252" s="14"/>
      <c r="D252" s="9"/>
      <c r="E252" s="11"/>
      <c r="F252" s="16"/>
      <c r="G252" s="16"/>
      <c r="H252" s="17"/>
      <c r="I252" s="17"/>
    </row>
    <row r="253" spans="1:9" x14ac:dyDescent="0.25">
      <c r="A253" s="37" t="s">
        <v>39</v>
      </c>
      <c r="B253" s="21">
        <f>SUM(C253:C257)</f>
        <v>14444.779999999999</v>
      </c>
      <c r="C253" s="23"/>
      <c r="D253" s="21">
        <f>SUM(E255:E256)</f>
        <v>1665.02</v>
      </c>
      <c r="E253" s="23"/>
      <c r="F253" s="53"/>
      <c r="G253" s="21">
        <v>2189.7600000000002</v>
      </c>
      <c r="H253" s="26">
        <v>915.84</v>
      </c>
      <c r="I253" s="27"/>
    </row>
    <row r="254" spans="1:9" x14ac:dyDescent="0.25">
      <c r="A254" s="5"/>
      <c r="B254" s="13"/>
      <c r="C254" s="12"/>
      <c r="D254" s="7"/>
      <c r="E254" s="8"/>
      <c r="F254" s="13"/>
      <c r="G254" s="7"/>
      <c r="H254" s="10"/>
      <c r="I254" s="11"/>
    </row>
    <row r="255" spans="1:9" x14ac:dyDescent="0.25">
      <c r="A255" s="200"/>
      <c r="B255" s="9" t="s">
        <v>119</v>
      </c>
      <c r="C255" s="11">
        <v>12381.24</v>
      </c>
      <c r="D255" s="130" t="s">
        <v>178</v>
      </c>
      <c r="E255" s="131">
        <v>1665.02</v>
      </c>
      <c r="F255" s="9"/>
      <c r="G255" s="9"/>
      <c r="H255" s="14" t="s">
        <v>74</v>
      </c>
      <c r="I255" s="10">
        <f>SUM(B253:H253)</f>
        <v>19215.399999999998</v>
      </c>
    </row>
    <row r="256" spans="1:9" x14ac:dyDescent="0.25">
      <c r="A256" s="5"/>
      <c r="B256" s="9" t="s">
        <v>143</v>
      </c>
      <c r="C256" s="11">
        <v>2063.54</v>
      </c>
      <c r="D256" s="9"/>
      <c r="E256" s="11"/>
      <c r="F256" s="9"/>
      <c r="G256" s="9" t="s">
        <v>100</v>
      </c>
      <c r="H256" s="38"/>
      <c r="I256" s="11"/>
    </row>
    <row r="257" spans="1:9" x14ac:dyDescent="0.25">
      <c r="A257" s="33"/>
      <c r="B257" s="51"/>
      <c r="C257" s="14"/>
      <c r="D257" s="9"/>
      <c r="E257" s="11"/>
      <c r="F257" s="16"/>
      <c r="G257" s="16"/>
      <c r="H257" s="17"/>
      <c r="I257" s="17"/>
    </row>
    <row r="258" spans="1:9" x14ac:dyDescent="0.25">
      <c r="A258" s="37" t="s">
        <v>39</v>
      </c>
      <c r="B258" s="21">
        <f>SUM(C258:C262)</f>
        <v>14444.779999999999</v>
      </c>
      <c r="C258" s="23"/>
      <c r="D258" s="21">
        <f>SUM(E260:E261)</f>
        <v>1765.4</v>
      </c>
      <c r="E258" s="23"/>
      <c r="F258" s="53"/>
      <c r="G258" s="21">
        <v>2189.7600000000002</v>
      </c>
      <c r="H258" s="26">
        <v>915.84</v>
      </c>
      <c r="I258" s="27"/>
    </row>
    <row r="259" spans="1:9" x14ac:dyDescent="0.25">
      <c r="A259" s="5"/>
      <c r="B259" s="13"/>
      <c r="C259" s="12"/>
      <c r="D259" s="7"/>
      <c r="E259" s="8"/>
      <c r="F259" s="13"/>
      <c r="G259" s="7"/>
      <c r="H259" s="10"/>
      <c r="I259" s="11"/>
    </row>
    <row r="260" spans="1:9" x14ac:dyDescent="0.25">
      <c r="A260" s="200"/>
      <c r="B260" s="9" t="s">
        <v>119</v>
      </c>
      <c r="C260" s="11">
        <v>12381.24</v>
      </c>
      <c r="D260" s="130" t="s">
        <v>179</v>
      </c>
      <c r="E260" s="131">
        <v>1765.4</v>
      </c>
      <c r="F260" s="9"/>
      <c r="G260" s="9"/>
      <c r="H260" s="14" t="s">
        <v>74</v>
      </c>
      <c r="I260" s="10">
        <f>SUM(B258:H258)</f>
        <v>19315.78</v>
      </c>
    </row>
    <row r="261" spans="1:9" x14ac:dyDescent="0.25">
      <c r="A261" s="5"/>
      <c r="B261" s="9" t="s">
        <v>143</v>
      </c>
      <c r="C261" s="11">
        <v>2063.54</v>
      </c>
      <c r="D261" s="9"/>
      <c r="E261" s="11"/>
      <c r="F261" s="9"/>
      <c r="G261" s="9" t="s">
        <v>100</v>
      </c>
      <c r="H261" s="38"/>
      <c r="I261" s="11"/>
    </row>
    <row r="262" spans="1:9" x14ac:dyDescent="0.25">
      <c r="A262" s="33"/>
      <c r="B262" s="51"/>
      <c r="C262" s="14"/>
      <c r="D262" s="9"/>
      <c r="E262" s="11"/>
      <c r="F262" s="16"/>
      <c r="G262" s="16"/>
      <c r="H262" s="17"/>
      <c r="I262" s="17"/>
    </row>
    <row r="263" spans="1:9" x14ac:dyDescent="0.25">
      <c r="A263" s="37" t="s">
        <v>39</v>
      </c>
      <c r="B263" s="21">
        <f>SUM(C263:C267)</f>
        <v>13915.16</v>
      </c>
      <c r="C263" s="23"/>
      <c r="D263" s="21">
        <v>233.24</v>
      </c>
      <c r="E263" s="23"/>
      <c r="F263" s="53"/>
      <c r="G263" s="21">
        <v>578.76</v>
      </c>
      <c r="H263" s="26">
        <v>915.84</v>
      </c>
      <c r="I263" s="27"/>
    </row>
    <row r="264" spans="1:9" x14ac:dyDescent="0.25">
      <c r="A264" s="5"/>
      <c r="B264" s="13"/>
      <c r="C264" s="12"/>
      <c r="D264" s="7"/>
      <c r="E264" s="8"/>
      <c r="F264" s="13"/>
      <c r="G264" s="7"/>
      <c r="H264" s="10"/>
      <c r="I264" s="11"/>
    </row>
    <row r="265" spans="1:9" x14ac:dyDescent="0.25">
      <c r="A265" s="5" t="s">
        <v>40</v>
      </c>
      <c r="B265" s="9" t="s">
        <v>121</v>
      </c>
      <c r="C265" s="11">
        <v>11927.28</v>
      </c>
      <c r="D265" s="130" t="s">
        <v>122</v>
      </c>
      <c r="E265" s="131">
        <v>233.24</v>
      </c>
      <c r="F265" s="9"/>
      <c r="G265" s="9"/>
      <c r="H265" s="14" t="s">
        <v>74</v>
      </c>
      <c r="I265" s="10">
        <f>SUM(B263:H263)</f>
        <v>15643</v>
      </c>
    </row>
    <row r="266" spans="1:9" x14ac:dyDescent="0.25">
      <c r="A266" s="5"/>
      <c r="B266" s="9" t="s">
        <v>144</v>
      </c>
      <c r="C266" s="11">
        <v>1987.88</v>
      </c>
      <c r="D266" s="9"/>
      <c r="E266" s="11"/>
      <c r="F266" s="9"/>
      <c r="G266" s="9" t="s">
        <v>123</v>
      </c>
      <c r="H266" s="38"/>
      <c r="I266" s="11"/>
    </row>
    <row r="267" spans="1:9" x14ac:dyDescent="0.25">
      <c r="A267" s="33"/>
      <c r="B267" s="51"/>
      <c r="C267" s="14"/>
      <c r="D267" s="9"/>
      <c r="E267" s="11"/>
      <c r="F267" s="16"/>
      <c r="G267" s="16"/>
      <c r="H267" s="17"/>
      <c r="I267" s="17"/>
    </row>
    <row r="268" spans="1:9" ht="45" x14ac:dyDescent="0.25">
      <c r="A268" s="37" t="s">
        <v>180</v>
      </c>
      <c r="B268" s="21">
        <f>SUM(C268:C272)</f>
        <v>7222.46</v>
      </c>
      <c r="C268" s="23"/>
      <c r="D268" s="21">
        <f>SUM(E270:E271)</f>
        <v>987</v>
      </c>
      <c r="E268" s="23"/>
      <c r="F268" s="53"/>
      <c r="G268" s="21">
        <v>1094.8800000000001</v>
      </c>
      <c r="H268" s="26">
        <v>457.92</v>
      </c>
      <c r="I268" s="27"/>
    </row>
    <row r="269" spans="1:9" x14ac:dyDescent="0.25">
      <c r="A269" s="5"/>
      <c r="B269" s="13"/>
      <c r="C269" s="12"/>
      <c r="D269" s="7"/>
      <c r="E269" s="8"/>
      <c r="F269" s="13"/>
      <c r="G269" s="7"/>
      <c r="H269" s="10"/>
      <c r="I269" s="11"/>
    </row>
    <row r="270" spans="1:9" x14ac:dyDescent="0.25">
      <c r="A270" s="200"/>
      <c r="B270" s="9" t="s">
        <v>181</v>
      </c>
      <c r="C270" s="11">
        <v>6190.68</v>
      </c>
      <c r="D270" s="130" t="s">
        <v>182</v>
      </c>
      <c r="E270" s="131">
        <v>987</v>
      </c>
      <c r="F270" s="9"/>
      <c r="G270" s="9"/>
      <c r="H270" s="14" t="s">
        <v>184</v>
      </c>
      <c r="I270" s="10">
        <f>SUM(B268:H268)</f>
        <v>9762.26</v>
      </c>
    </row>
    <row r="271" spans="1:9" x14ac:dyDescent="0.25">
      <c r="A271" s="5"/>
      <c r="B271" s="9" t="s">
        <v>190</v>
      </c>
      <c r="C271" s="11">
        <v>1031.78</v>
      </c>
      <c r="D271" s="9"/>
      <c r="E271" s="11"/>
      <c r="F271" s="9"/>
      <c r="G271" s="9" t="s">
        <v>183</v>
      </c>
      <c r="H271" s="38"/>
      <c r="I271" s="11"/>
    </row>
    <row r="272" spans="1:9" x14ac:dyDescent="0.25">
      <c r="A272" s="33"/>
      <c r="B272" s="51"/>
      <c r="C272" s="14"/>
      <c r="D272" s="9"/>
      <c r="E272" s="11"/>
      <c r="F272" s="16"/>
      <c r="G272" s="16"/>
      <c r="H272" s="17"/>
      <c r="I272" s="17"/>
    </row>
    <row r="273" spans="1:9" ht="22.5" x14ac:dyDescent="0.25">
      <c r="A273" s="37" t="s">
        <v>185</v>
      </c>
      <c r="B273" s="21">
        <f>SUM(C273:C277)</f>
        <v>14441.419999999998</v>
      </c>
      <c r="C273" s="23"/>
      <c r="D273" s="21">
        <f>SUM(E275:E276)</f>
        <v>1846.6</v>
      </c>
      <c r="E273" s="23"/>
      <c r="F273" s="53"/>
      <c r="G273" s="21">
        <v>2189.7600000000002</v>
      </c>
      <c r="H273" s="26">
        <v>915.84</v>
      </c>
      <c r="I273" s="27"/>
    </row>
    <row r="274" spans="1:9" x14ac:dyDescent="0.25">
      <c r="A274" s="5"/>
      <c r="B274" s="13"/>
      <c r="C274" s="12"/>
      <c r="D274" s="7"/>
      <c r="E274" s="8"/>
      <c r="F274" s="13"/>
      <c r="G274" s="7"/>
      <c r="H274" s="10"/>
      <c r="I274" s="11"/>
    </row>
    <row r="275" spans="1:9" x14ac:dyDescent="0.25">
      <c r="A275" s="200"/>
      <c r="B275" s="9" t="s">
        <v>119</v>
      </c>
      <c r="C275" s="11">
        <v>12377.88</v>
      </c>
      <c r="D275" s="130" t="s">
        <v>191</v>
      </c>
      <c r="E275" s="131">
        <v>1846.6</v>
      </c>
      <c r="F275" s="9"/>
      <c r="G275" s="9"/>
      <c r="H275" s="14" t="s">
        <v>74</v>
      </c>
      <c r="I275" s="10">
        <f>SUM(B273:H273)</f>
        <v>19393.62</v>
      </c>
    </row>
    <row r="276" spans="1:9" x14ac:dyDescent="0.25">
      <c r="A276" s="5"/>
      <c r="B276" s="9" t="s">
        <v>143</v>
      </c>
      <c r="C276" s="11">
        <v>2063.54</v>
      </c>
      <c r="D276" s="9"/>
      <c r="E276" s="11"/>
      <c r="F276" s="9"/>
      <c r="G276" s="9" t="s">
        <v>100</v>
      </c>
      <c r="H276" s="38"/>
      <c r="I276" s="11"/>
    </row>
    <row r="277" spans="1:9" ht="15.75" thickBot="1" x14ac:dyDescent="0.3">
      <c r="A277" s="33"/>
      <c r="B277" s="51"/>
      <c r="C277" s="14"/>
      <c r="D277" s="9"/>
      <c r="E277" s="11"/>
      <c r="F277" s="16"/>
      <c r="G277" s="16"/>
      <c r="H277" s="17"/>
      <c r="I277" s="17"/>
    </row>
    <row r="278" spans="1:9" x14ac:dyDescent="0.25">
      <c r="A278" s="60"/>
      <c r="B278" s="223">
        <f>SUM(B7,B13,B19,B24,B30,B36,B42,B48,B60,B65,B70,B75,B80,B85,B90,B96,B101,B106,B111,B116,B121,B131,B136,B141,B146,B151,B156,B162,B167,B173,B178,B183,B188,B193,B198,B203,B208,B213,B218,B223,B228,B233,B238,B243,B248,B253,B258,B263,B268,B273)</f>
        <v>897099.8</v>
      </c>
      <c r="C278" s="111"/>
      <c r="D278" s="234">
        <f>SUM(D7,D13,D19,D54,D85,D90,D101,D106,D111,D116,D131,D156,D167,D173,D178,D248,D273,D268,D263,D258,D253,D228,D223,D218,D213,D208,D203,D198,D193,D188,D183,D162,D151,D141,D136,D126,D121,D96,D80,D75,D70,D65,D60,D48,D42,D36,D30,D24)</f>
        <v>92813.540000000023</v>
      </c>
      <c r="E278" s="111"/>
      <c r="F278" s="223">
        <f>SUM(F131,F156,F289,F167,F173,F162,F151,)</f>
        <v>12729.6</v>
      </c>
      <c r="G278" s="223">
        <f>SUM(G54,G85,G90,G101,G106,G111,G116,G131,G156,G162,G167,G173,G178,G233,G238,G243,G248,G273,G268,G263,G258,G253,G228,G223,G218,G213,G208,G203,G198,G193,G188,G183,G151,G146,G141,G136,G126,G121,G96,G70,G65,G60,G48,G42,G24)</f>
        <v>75170.280000000013</v>
      </c>
      <c r="H278" s="226">
        <f>SUM(H7,H13,H19,H54,H85,H90,H101,H106,H111,H116,H131,H151,H156,H162,H167,H173,H178,H233,H238,H243,H248,H273,H268,H263,H258,H253,H228,H223,H218,H213,H208,H203,H198,H193,H188,H183,H146,H141,H136,H126,H121,H96,H80,H75,H70,H65,H60,H48,H42,H36,H30,H24)</f>
        <v>47165.759999999944</v>
      </c>
      <c r="I278" s="229">
        <f>SUM(I7:I277)</f>
        <v>1167661.8399999999</v>
      </c>
    </row>
    <row r="279" spans="1:9" x14ac:dyDescent="0.25">
      <c r="A279" s="61" t="s">
        <v>41</v>
      </c>
      <c r="B279" s="224"/>
      <c r="C279" s="10"/>
      <c r="D279" s="235"/>
      <c r="E279" s="10"/>
      <c r="F279" s="224"/>
      <c r="G279" s="224"/>
      <c r="H279" s="227"/>
      <c r="I279" s="230"/>
    </row>
    <row r="280" spans="1:9" ht="15.75" thickBot="1" x14ac:dyDescent="0.3">
      <c r="A280" s="62"/>
      <c r="B280" s="225"/>
      <c r="C280" s="112"/>
      <c r="D280" s="236"/>
      <c r="E280" s="112"/>
      <c r="F280" s="225"/>
      <c r="G280" s="225"/>
      <c r="H280" s="228"/>
      <c r="I280" s="231"/>
    </row>
    <row r="281" spans="1:9" x14ac:dyDescent="0.25">
      <c r="A281" s="63"/>
    </row>
    <row r="282" spans="1:9" x14ac:dyDescent="0.25">
      <c r="B282" s="64"/>
      <c r="D282" s="65"/>
      <c r="F282" s="65"/>
      <c r="G282" s="65"/>
      <c r="H282" s="65"/>
      <c r="I282" s="65"/>
    </row>
    <row r="283" spans="1:9" x14ac:dyDescent="0.25">
      <c r="I283" s="66"/>
    </row>
  </sheetData>
  <mergeCells count="24">
    <mergeCell ref="A80:A84"/>
    <mergeCell ref="A75:A79"/>
    <mergeCell ref="A70:A74"/>
    <mergeCell ref="A3:A6"/>
    <mergeCell ref="B3:B6"/>
    <mergeCell ref="A7:A10"/>
    <mergeCell ref="A13:A16"/>
    <mergeCell ref="A54:A57"/>
    <mergeCell ref="A24:A29"/>
    <mergeCell ref="A48:A53"/>
    <mergeCell ref="A36:A41"/>
    <mergeCell ref="A30:A35"/>
    <mergeCell ref="A42:A47"/>
    <mergeCell ref="A65:A69"/>
    <mergeCell ref="A60:A64"/>
    <mergeCell ref="G278:G280"/>
    <mergeCell ref="H278:H280"/>
    <mergeCell ref="I278:I280"/>
    <mergeCell ref="A90:A93"/>
    <mergeCell ref="A233:A235"/>
    <mergeCell ref="B278:B280"/>
    <mergeCell ref="D278:D280"/>
    <mergeCell ref="F278:F280"/>
    <mergeCell ref="A96:A100"/>
  </mergeCells>
  <pageMargins left="0" right="0" top="0.59027777777777801" bottom="0.39374999999999999" header="0.511811023622047" footer="0.511811023622047"/>
  <pageSetup paperSize="9" scale="1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0"/>
  <sheetViews>
    <sheetView tabSelected="1" topLeftCell="A32" zoomScale="110" zoomScaleNormal="110" workbookViewId="0">
      <selection activeCell="A38" sqref="A38"/>
    </sheetView>
  </sheetViews>
  <sheetFormatPr baseColWidth="10" defaultColWidth="10.7109375" defaultRowHeight="15" x14ac:dyDescent="0.25"/>
  <cols>
    <col min="1" max="1" width="15.42578125" customWidth="1"/>
    <col min="2" max="3" width="11.28515625" customWidth="1"/>
    <col min="4" max="4" width="11.5703125" customWidth="1"/>
    <col min="5" max="5" width="10.5703125" customWidth="1"/>
    <col min="6" max="6" width="10.28515625" customWidth="1"/>
    <col min="7" max="8" width="11.85546875" customWidth="1"/>
    <col min="10" max="10" width="11.5703125" customWidth="1"/>
  </cols>
  <sheetData>
    <row r="1" spans="1:10" ht="18.75" x14ac:dyDescent="0.3">
      <c r="G1" s="67" t="s">
        <v>117</v>
      </c>
    </row>
    <row r="3" spans="1:10" ht="30.6" customHeight="1" thickBot="1" x14ac:dyDescent="0.3">
      <c r="A3" s="249" t="s">
        <v>0</v>
      </c>
      <c r="B3" s="249" t="s">
        <v>42</v>
      </c>
      <c r="C3" s="249"/>
      <c r="D3" s="249"/>
      <c r="E3" s="249"/>
      <c r="F3" s="249"/>
      <c r="G3" s="249" t="s">
        <v>43</v>
      </c>
      <c r="H3" s="249"/>
      <c r="I3" s="249"/>
      <c r="J3" s="68" t="s">
        <v>6</v>
      </c>
    </row>
    <row r="4" spans="1:10" hidden="1" x14ac:dyDescent="0.25">
      <c r="A4" s="249"/>
      <c r="B4" s="249"/>
      <c r="C4" s="249"/>
      <c r="D4" s="249"/>
      <c r="E4" s="249"/>
      <c r="F4" s="249"/>
      <c r="G4" s="69"/>
      <c r="H4" s="69" t="s">
        <v>9</v>
      </c>
      <c r="I4" s="69">
        <v>-12</v>
      </c>
      <c r="J4" s="69" t="s">
        <v>11</v>
      </c>
    </row>
    <row r="5" spans="1:10" ht="36.75" customHeight="1" thickBot="1" x14ac:dyDescent="0.3">
      <c r="A5" s="249"/>
      <c r="B5" s="70" t="s">
        <v>44</v>
      </c>
      <c r="C5" s="68" t="s">
        <v>7</v>
      </c>
      <c r="D5" s="68" t="s">
        <v>3</v>
      </c>
      <c r="E5" s="250" t="s">
        <v>45</v>
      </c>
      <c r="F5" s="250"/>
      <c r="G5" s="71" t="s">
        <v>46</v>
      </c>
      <c r="H5" s="69" t="s">
        <v>47</v>
      </c>
      <c r="I5" s="71" t="s">
        <v>48</v>
      </c>
      <c r="J5" s="72"/>
    </row>
    <row r="6" spans="1:10" ht="15.75" thickBot="1" x14ac:dyDescent="0.3">
      <c r="A6" s="249"/>
      <c r="B6" s="73"/>
      <c r="C6" s="74"/>
      <c r="D6" s="74"/>
      <c r="E6" s="75" t="s">
        <v>49</v>
      </c>
      <c r="F6" s="76" t="s">
        <v>50</v>
      </c>
      <c r="G6" s="77"/>
      <c r="H6" s="74"/>
      <c r="I6" s="74"/>
      <c r="J6" s="74"/>
    </row>
    <row r="7" spans="1:10" ht="15" customHeight="1" x14ac:dyDescent="0.25">
      <c r="A7" s="251" t="s">
        <v>51</v>
      </c>
      <c r="B7" s="7">
        <v>15922.8</v>
      </c>
      <c r="C7" s="7">
        <v>612.84</v>
      </c>
      <c r="D7" s="8"/>
      <c r="E7" s="8">
        <v>1685.73</v>
      </c>
      <c r="F7" s="10">
        <v>1685.73</v>
      </c>
      <c r="G7" s="10">
        <v>10024.56</v>
      </c>
      <c r="H7" s="10">
        <v>4706.38</v>
      </c>
      <c r="I7" s="10">
        <v>8326.56</v>
      </c>
      <c r="J7" s="11"/>
    </row>
    <row r="8" spans="1:10" x14ac:dyDescent="0.25">
      <c r="A8" s="251"/>
      <c r="B8" s="9"/>
      <c r="C8" s="7"/>
      <c r="D8" s="8"/>
      <c r="E8" s="8"/>
      <c r="F8" s="9"/>
      <c r="G8" s="9"/>
      <c r="H8" s="9"/>
      <c r="I8" s="10"/>
      <c r="J8" s="11"/>
    </row>
    <row r="9" spans="1:10" x14ac:dyDescent="0.25">
      <c r="A9" s="251"/>
      <c r="B9" s="9" t="s">
        <v>55</v>
      </c>
      <c r="C9" s="9"/>
      <c r="D9" s="11"/>
      <c r="E9" s="11"/>
      <c r="F9" s="9"/>
      <c r="G9" s="9" t="s">
        <v>57</v>
      </c>
      <c r="H9" s="9" t="s">
        <v>58</v>
      </c>
      <c r="I9" s="13" t="s">
        <v>87</v>
      </c>
      <c r="J9" s="11"/>
    </row>
    <row r="10" spans="1:10" x14ac:dyDescent="0.25">
      <c r="A10" s="251"/>
      <c r="B10" s="9"/>
      <c r="C10" s="9" t="s">
        <v>56</v>
      </c>
      <c r="D10" s="11">
        <v>612.84</v>
      </c>
      <c r="E10" s="11">
        <v>1685.73</v>
      </c>
      <c r="F10" s="11">
        <v>1685.73</v>
      </c>
      <c r="G10" s="9" t="s">
        <v>57</v>
      </c>
      <c r="H10" s="9" t="s">
        <v>58</v>
      </c>
      <c r="I10" s="13" t="s">
        <v>87</v>
      </c>
      <c r="J10" s="10">
        <f>SUM(B7:I7)</f>
        <v>42964.599999999991</v>
      </c>
    </row>
    <row r="11" spans="1:10" ht="22.5" x14ac:dyDescent="0.25">
      <c r="A11" s="5" t="s">
        <v>52</v>
      </c>
      <c r="B11" s="9"/>
      <c r="C11" s="115"/>
      <c r="D11" s="118"/>
      <c r="E11" s="118"/>
      <c r="F11" s="114"/>
      <c r="G11" s="9"/>
      <c r="H11" s="78"/>
      <c r="I11" s="14"/>
      <c r="J11" s="79"/>
    </row>
    <row r="12" spans="1:10" x14ac:dyDescent="0.25">
      <c r="A12" s="55"/>
      <c r="B12" s="80"/>
      <c r="C12" s="80"/>
      <c r="D12" s="81"/>
      <c r="E12" s="81"/>
      <c r="F12" s="80"/>
      <c r="G12" s="80"/>
      <c r="H12" s="80"/>
      <c r="I12" s="81"/>
      <c r="J12" s="81"/>
    </row>
    <row r="13" spans="1:10" ht="14.45" customHeight="1" x14ac:dyDescent="0.25">
      <c r="A13" s="244" t="s">
        <v>115</v>
      </c>
      <c r="B13" s="21">
        <v>13768.2</v>
      </c>
      <c r="C13" s="21">
        <f>SUM(D13:D18)</f>
        <v>3998.52</v>
      </c>
      <c r="D13" s="23"/>
      <c r="E13" s="23">
        <v>1689.74</v>
      </c>
      <c r="F13" s="26">
        <v>1689.74</v>
      </c>
      <c r="G13" s="26">
        <v>7320</v>
      </c>
      <c r="H13" s="26">
        <v>230.86</v>
      </c>
      <c r="I13" s="26">
        <v>8375.76</v>
      </c>
      <c r="J13" s="27"/>
    </row>
    <row r="14" spans="1:10" x14ac:dyDescent="0.25">
      <c r="A14" s="244"/>
      <c r="B14" s="9"/>
      <c r="C14" s="7"/>
      <c r="D14" s="8"/>
      <c r="E14" s="8"/>
      <c r="F14" s="9"/>
      <c r="G14" s="9"/>
      <c r="H14" s="9"/>
      <c r="I14" s="10"/>
      <c r="J14" s="11"/>
    </row>
    <row r="15" spans="1:10" x14ac:dyDescent="0.25">
      <c r="A15" s="244"/>
      <c r="B15" s="9" t="s">
        <v>59</v>
      </c>
      <c r="C15" s="9" t="s">
        <v>60</v>
      </c>
      <c r="D15" s="11"/>
      <c r="E15" s="10"/>
      <c r="F15" s="9"/>
      <c r="G15" s="9" t="s">
        <v>61</v>
      </c>
      <c r="H15" s="9" t="s">
        <v>62</v>
      </c>
      <c r="I15" s="13"/>
      <c r="J15" s="11"/>
    </row>
    <row r="16" spans="1:10" x14ac:dyDescent="0.25">
      <c r="A16" s="244"/>
      <c r="B16" s="9"/>
      <c r="C16" s="9"/>
      <c r="D16" s="11"/>
      <c r="E16" s="11">
        <v>1689.74</v>
      </c>
      <c r="F16" s="11">
        <v>1689.74</v>
      </c>
      <c r="G16" s="9" t="s">
        <v>61</v>
      </c>
      <c r="H16" s="9" t="s">
        <v>62</v>
      </c>
      <c r="I16" s="13" t="s">
        <v>63</v>
      </c>
      <c r="J16" s="10">
        <f>SUM(B13:I13)</f>
        <v>37072.820000000007</v>
      </c>
    </row>
    <row r="17" spans="1:10" ht="20.45" customHeight="1" x14ac:dyDescent="0.25">
      <c r="A17" s="248"/>
      <c r="B17" s="9"/>
      <c r="C17" s="9"/>
      <c r="D17" s="11">
        <v>3998.52</v>
      </c>
      <c r="E17" s="11"/>
      <c r="F17" s="78"/>
      <c r="G17" s="115"/>
      <c r="H17" s="78"/>
      <c r="I17" s="79"/>
      <c r="J17" s="79"/>
    </row>
    <row r="18" spans="1:10" ht="23.45" customHeight="1" x14ac:dyDescent="0.25">
      <c r="A18" s="248"/>
      <c r="B18" s="78"/>
      <c r="C18" s="78"/>
      <c r="D18" s="79"/>
      <c r="E18" s="79"/>
      <c r="F18" s="78"/>
      <c r="G18" s="78"/>
      <c r="H18" s="78"/>
      <c r="I18" s="79"/>
      <c r="J18" s="79"/>
    </row>
    <row r="19" spans="1:10" ht="42" x14ac:dyDescent="0.25">
      <c r="A19" s="2" t="s">
        <v>53</v>
      </c>
      <c r="B19" s="113">
        <v>10337.52</v>
      </c>
      <c r="C19" s="21">
        <f>SUM(D19:D23)</f>
        <v>0</v>
      </c>
      <c r="D19" s="119"/>
      <c r="E19" s="23">
        <f>SUM(E20:E23)</f>
        <v>1163.25</v>
      </c>
      <c r="F19" s="26">
        <f>SUM(F20:F21)</f>
        <v>1163.25</v>
      </c>
      <c r="G19" s="26">
        <v>5024.28</v>
      </c>
      <c r="H19" s="21">
        <v>2563.8200000000002</v>
      </c>
      <c r="I19" s="26">
        <v>4649.16</v>
      </c>
      <c r="J19" s="125"/>
    </row>
    <row r="20" spans="1:10" x14ac:dyDescent="0.25">
      <c r="A20" s="55"/>
      <c r="B20" s="9"/>
      <c r="C20" s="31"/>
      <c r="D20" s="116"/>
      <c r="E20" s="10"/>
      <c r="F20" s="9"/>
      <c r="G20" s="9" t="s">
        <v>70</v>
      </c>
      <c r="H20" s="9" t="s">
        <v>71</v>
      </c>
      <c r="I20" s="9" t="s">
        <v>67</v>
      </c>
      <c r="J20" s="10">
        <f>SUM(B19:I19)</f>
        <v>24901.279999999999</v>
      </c>
    </row>
    <row r="21" spans="1:10" x14ac:dyDescent="0.25">
      <c r="A21" s="82" t="s">
        <v>30</v>
      </c>
      <c r="B21" s="9" t="s">
        <v>64</v>
      </c>
      <c r="C21" s="9"/>
      <c r="D21" s="117"/>
      <c r="E21" s="11">
        <v>1163.25</v>
      </c>
      <c r="F21" s="11">
        <v>1163.25</v>
      </c>
      <c r="G21" s="9" t="s">
        <v>70</v>
      </c>
      <c r="H21" s="9" t="s">
        <v>71</v>
      </c>
      <c r="I21" s="9" t="s">
        <v>67</v>
      </c>
      <c r="J21" s="11"/>
    </row>
    <row r="22" spans="1:10" x14ac:dyDescent="0.25">
      <c r="A22" s="83"/>
      <c r="B22" s="9"/>
      <c r="C22" s="9"/>
      <c r="D22" s="117"/>
      <c r="E22" s="11"/>
      <c r="F22" s="9"/>
      <c r="G22" s="9"/>
      <c r="H22" s="9"/>
      <c r="I22" s="38"/>
      <c r="J22" s="79"/>
    </row>
    <row r="23" spans="1:10" x14ac:dyDescent="0.25">
      <c r="A23" s="84"/>
      <c r="B23" s="41"/>
      <c r="C23" s="80"/>
      <c r="D23" s="109"/>
      <c r="E23" s="81"/>
      <c r="F23" s="41"/>
      <c r="G23" s="41"/>
      <c r="H23" s="80"/>
      <c r="I23" s="81"/>
      <c r="J23" s="81"/>
    </row>
    <row r="24" spans="1:10" ht="42" x14ac:dyDescent="0.25">
      <c r="A24" s="2" t="s">
        <v>53</v>
      </c>
      <c r="B24" s="21">
        <v>10337.52</v>
      </c>
      <c r="C24" s="21">
        <f>SUM(D24:D28)</f>
        <v>0</v>
      </c>
      <c r="D24" s="119"/>
      <c r="E24" s="23">
        <v>1163.25</v>
      </c>
      <c r="F24" s="26">
        <v>1163.25</v>
      </c>
      <c r="G24" s="26">
        <v>5024.28</v>
      </c>
      <c r="H24" s="21">
        <v>2563.8200000000002</v>
      </c>
      <c r="I24" s="26">
        <v>4649.16</v>
      </c>
      <c r="J24" s="27"/>
    </row>
    <row r="25" spans="1:10" x14ac:dyDescent="0.25">
      <c r="A25" s="55"/>
      <c r="B25" s="9"/>
      <c r="C25" s="122"/>
      <c r="D25" s="116"/>
      <c r="E25" s="10"/>
      <c r="F25" s="9"/>
      <c r="G25" s="9" t="s">
        <v>70</v>
      </c>
      <c r="H25" s="9" t="s">
        <v>71</v>
      </c>
      <c r="I25" s="9" t="s">
        <v>67</v>
      </c>
      <c r="J25" s="10">
        <f>SUM(I24,H24,G24,F24,E24,B24,C24)</f>
        <v>24901.279999999999</v>
      </c>
    </row>
    <row r="26" spans="1:10" x14ac:dyDescent="0.25">
      <c r="A26" s="82" t="s">
        <v>30</v>
      </c>
      <c r="B26" s="9" t="s">
        <v>64</v>
      </c>
      <c r="C26" s="114"/>
      <c r="D26" s="117"/>
      <c r="E26" s="11">
        <v>1163.25</v>
      </c>
      <c r="F26" s="11">
        <v>1163.25</v>
      </c>
      <c r="G26" s="9" t="s">
        <v>70</v>
      </c>
      <c r="H26" s="9" t="s">
        <v>71</v>
      </c>
      <c r="I26" s="9" t="s">
        <v>67</v>
      </c>
      <c r="J26" s="11"/>
    </row>
    <row r="27" spans="1:10" x14ac:dyDescent="0.25">
      <c r="A27" s="83"/>
      <c r="B27" s="9"/>
      <c r="C27" s="114"/>
      <c r="D27" s="117"/>
      <c r="E27" s="117"/>
      <c r="F27" s="114"/>
      <c r="G27" s="114"/>
      <c r="H27" s="114"/>
      <c r="I27" s="124"/>
      <c r="J27" s="118"/>
    </row>
    <row r="28" spans="1:10" ht="20.45" customHeight="1" x14ac:dyDescent="0.25">
      <c r="A28" s="83"/>
      <c r="B28" s="107"/>
      <c r="C28" s="108"/>
      <c r="D28" s="109"/>
      <c r="E28" s="109"/>
      <c r="F28" s="107"/>
      <c r="G28" s="107"/>
      <c r="H28" s="108"/>
      <c r="I28" s="109"/>
      <c r="J28" s="118"/>
    </row>
    <row r="29" spans="1:10" ht="63" x14ac:dyDescent="0.25">
      <c r="A29" s="129" t="s">
        <v>116</v>
      </c>
      <c r="B29" s="113">
        <v>10337.52</v>
      </c>
      <c r="C29" s="21"/>
      <c r="D29" s="23"/>
      <c r="E29" s="23">
        <v>1216.93</v>
      </c>
      <c r="F29" s="26">
        <v>1216.93</v>
      </c>
      <c r="G29" s="26">
        <v>5668.44</v>
      </c>
      <c r="H29" s="21">
        <v>3128.02</v>
      </c>
      <c r="I29" s="26">
        <v>4649.16</v>
      </c>
      <c r="J29" s="27"/>
    </row>
    <row r="30" spans="1:10" x14ac:dyDescent="0.25">
      <c r="A30" s="85"/>
      <c r="B30" s="9"/>
      <c r="C30" s="9"/>
      <c r="D30" s="11"/>
      <c r="E30" s="10"/>
      <c r="F30" s="9"/>
      <c r="G30" s="9" t="s">
        <v>65</v>
      </c>
      <c r="H30" s="9" t="s">
        <v>66</v>
      </c>
      <c r="I30" s="9" t="s">
        <v>67</v>
      </c>
      <c r="J30" s="10">
        <f>SUM(B29:I29)</f>
        <v>26217</v>
      </c>
    </row>
    <row r="31" spans="1:10" x14ac:dyDescent="0.25">
      <c r="A31" s="126"/>
      <c r="B31" s="9" t="s">
        <v>64</v>
      </c>
      <c r="C31" s="9"/>
      <c r="D31" s="11"/>
      <c r="E31" s="11">
        <v>1216.93</v>
      </c>
      <c r="F31" s="11">
        <v>1216.93</v>
      </c>
      <c r="G31" s="9" t="s">
        <v>65</v>
      </c>
      <c r="H31" s="9" t="s">
        <v>66</v>
      </c>
      <c r="I31" s="9" t="s">
        <v>67</v>
      </c>
      <c r="J31" s="11"/>
    </row>
    <row r="32" spans="1:10" x14ac:dyDescent="0.25">
      <c r="A32" s="86"/>
      <c r="B32" s="9"/>
      <c r="C32" s="9"/>
      <c r="D32" s="11"/>
      <c r="E32" s="11"/>
      <c r="F32" s="9"/>
      <c r="G32" s="9"/>
      <c r="H32" s="9"/>
      <c r="I32" s="38"/>
      <c r="J32" s="79"/>
    </row>
    <row r="33" spans="1:10" ht="25.15" customHeight="1" x14ac:dyDescent="0.25">
      <c r="A33" s="87"/>
      <c r="B33" s="41"/>
      <c r="C33" s="80"/>
      <c r="D33" s="81"/>
      <c r="E33" s="81"/>
      <c r="F33" s="41"/>
      <c r="G33" s="41"/>
      <c r="H33" s="80"/>
      <c r="I33" s="81"/>
      <c r="J33" s="81"/>
    </row>
    <row r="34" spans="1:10" ht="63" x14ac:dyDescent="0.25">
      <c r="A34" s="129" t="s">
        <v>116</v>
      </c>
      <c r="B34" s="113">
        <v>10337.52</v>
      </c>
      <c r="C34" s="21">
        <v>2921.4</v>
      </c>
      <c r="D34" s="23"/>
      <c r="E34" s="23">
        <v>1461.82</v>
      </c>
      <c r="F34" s="26">
        <v>1461.82</v>
      </c>
      <c r="G34" s="26">
        <v>5668.44</v>
      </c>
      <c r="H34" s="21">
        <v>3128.02</v>
      </c>
      <c r="I34" s="26">
        <v>7087.68</v>
      </c>
      <c r="J34" s="27"/>
    </row>
    <row r="35" spans="1:10" x14ac:dyDescent="0.25">
      <c r="A35" s="55"/>
      <c r="B35" s="9"/>
      <c r="C35" s="9"/>
      <c r="D35" s="11"/>
      <c r="E35" s="10"/>
      <c r="F35" s="9"/>
      <c r="G35" s="9" t="s">
        <v>65</v>
      </c>
      <c r="H35" s="9" t="s">
        <v>66</v>
      </c>
      <c r="I35" s="9"/>
      <c r="J35" s="10">
        <f>SUM(I34,H34,G34,F34,E34,C34,B34)</f>
        <v>32066.7</v>
      </c>
    </row>
    <row r="36" spans="1:10" x14ac:dyDescent="0.25">
      <c r="A36" s="33"/>
      <c r="B36" s="9" t="s">
        <v>64</v>
      </c>
      <c r="C36" s="9"/>
      <c r="D36" s="11"/>
      <c r="E36" s="11">
        <v>1461.82</v>
      </c>
      <c r="F36" s="11">
        <v>1461.82</v>
      </c>
      <c r="G36" s="9" t="s">
        <v>65</v>
      </c>
      <c r="H36" s="9" t="s">
        <v>66</v>
      </c>
      <c r="I36" s="9" t="s">
        <v>69</v>
      </c>
      <c r="J36" s="11"/>
    </row>
    <row r="37" spans="1:10" x14ac:dyDescent="0.25">
      <c r="A37" s="86"/>
      <c r="B37" s="9"/>
      <c r="C37" s="9" t="s">
        <v>68</v>
      </c>
      <c r="D37" s="11">
        <v>2921.4</v>
      </c>
      <c r="E37" s="11"/>
      <c r="F37" s="9"/>
      <c r="G37" s="9"/>
      <c r="H37" s="9"/>
      <c r="I37" s="38"/>
      <c r="J37" s="79"/>
    </row>
    <row r="38" spans="1:10" ht="20.45" customHeight="1" x14ac:dyDescent="0.25">
      <c r="A38" s="86"/>
      <c r="B38" s="9"/>
      <c r="C38" s="78"/>
      <c r="D38" s="79"/>
      <c r="E38" s="79"/>
      <c r="F38" s="9"/>
      <c r="G38" s="9"/>
      <c r="H38" s="78"/>
      <c r="I38" s="79"/>
      <c r="J38" s="79"/>
    </row>
    <row r="39" spans="1:10" ht="15.75" thickBot="1" x14ac:dyDescent="0.3">
      <c r="A39" s="87"/>
      <c r="B39" s="107"/>
      <c r="C39" s="108"/>
      <c r="D39" s="109"/>
      <c r="E39" s="109"/>
      <c r="F39" s="107"/>
      <c r="G39" s="107"/>
      <c r="H39" s="108"/>
      <c r="I39" s="109"/>
      <c r="J39" s="109"/>
    </row>
    <row r="40" spans="1:10" ht="15.75" thickBot="1" x14ac:dyDescent="0.3">
      <c r="A40" s="88" t="s">
        <v>41</v>
      </c>
      <c r="B40" s="89">
        <f>SUM(B7,B13,B19,B24,B29,B34,)</f>
        <v>71041.080000000016</v>
      </c>
      <c r="C40" s="89">
        <f>SUM(C7,C13,C19,C24,C29,C34,)</f>
        <v>7532.76</v>
      </c>
      <c r="D40" s="90"/>
      <c r="E40" s="1">
        <f>SUM(E7,E13,E19,E24,E29,E34)</f>
        <v>8380.7200000000012</v>
      </c>
      <c r="F40" s="1">
        <f>SUM(F7,F13,F19,F24,F29,F34,)</f>
        <v>8380.7200000000012</v>
      </c>
      <c r="G40" s="1">
        <f>SUM(G7,G13,G19,G24,G29,G34,)</f>
        <v>38730</v>
      </c>
      <c r="H40" s="1">
        <f>SUM(H7,H13,H19,H24,H29,H34)</f>
        <v>16320.92</v>
      </c>
      <c r="I40" s="1">
        <f>SUM(I7,I13,I19,I24,I29,I34)</f>
        <v>37737.479999999996</v>
      </c>
      <c r="J40" s="91">
        <f>SUM(J7:J39)</f>
        <v>188123.68</v>
      </c>
    </row>
  </sheetData>
  <mergeCells count="7">
    <mergeCell ref="A13:A16"/>
    <mergeCell ref="A17:A18"/>
    <mergeCell ref="A3:A6"/>
    <mergeCell ref="B3:F4"/>
    <mergeCell ref="G3:I3"/>
    <mergeCell ref="E5:F5"/>
    <mergeCell ref="A7:A10"/>
  </mergeCells>
  <pageMargins left="0.7" right="0.7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LABORAL FIJO</vt:lpstr>
      <vt:lpstr>FUNCIONARIOS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contabilidad</dc:creator>
  <dc:description/>
  <cp:lastModifiedBy>Secretaria</cp:lastModifiedBy>
  <cp:revision>2</cp:revision>
  <cp:lastPrinted>2025-03-10T14:02:14Z</cp:lastPrinted>
  <dcterms:created xsi:type="dcterms:W3CDTF">2019-06-26T09:54:13Z</dcterms:created>
  <dcterms:modified xsi:type="dcterms:W3CDTF">2026-06-15T13:03:04Z</dcterms:modified>
  <dc:language>es-ES</dc:language>
</cp:coreProperties>
</file>